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S:\Commodity Operations\7.  Warehouses\_Compliance\NSLP Quarterly Financial Review\PY 2024-2025\End of Year SquareMeals Post\"/>
    </mc:Choice>
  </mc:AlternateContent>
  <xr:revisionPtr revIDLastSave="0" documentId="13_ncr:1_{C9BE9161-156D-4D25-99C6-9AAC8A188563}" xr6:coauthVersionLast="47" xr6:coauthVersionMax="47" xr10:uidLastSave="{00000000-0000-0000-0000-000000000000}"/>
  <bookViews>
    <workbookView xWindow="-120" yWindow="-120" windowWidth="29040" windowHeight="15840" firstSheet="3" activeTab="15" xr2:uid="{71B195ED-96B3-46C6-86B2-59534EFC1651}"/>
  </bookViews>
  <sheets>
    <sheet name="July" sheetId="1" state="hidden" r:id="rId1"/>
    <sheet name="August" sheetId="2" state="hidden" r:id="rId2"/>
    <sheet name="September" sheetId="3" state="hidden" r:id="rId3"/>
    <sheet name="Q1" sheetId="4" r:id="rId4"/>
    <sheet name="October" sheetId="5" state="hidden" r:id="rId5"/>
    <sheet name="November" sheetId="6" state="hidden" r:id="rId6"/>
    <sheet name="December" sheetId="7" state="hidden" r:id="rId7"/>
    <sheet name="Q2" sheetId="8" r:id="rId8"/>
    <sheet name="January" sheetId="9" state="hidden" r:id="rId9"/>
    <sheet name="February" sheetId="10" state="hidden" r:id="rId10"/>
    <sheet name="March" sheetId="11" state="hidden" r:id="rId11"/>
    <sheet name="Q3" sheetId="12" r:id="rId12"/>
    <sheet name="April" sheetId="13" state="hidden" r:id="rId13"/>
    <sheet name="May" sheetId="14" state="hidden" r:id="rId14"/>
    <sheet name="June" sheetId="15" state="hidden" r:id="rId15"/>
    <sheet name="Q4" sheetId="16" r:id="rId16"/>
  </sheets>
  <externalReferences>
    <externalReference r:id="rId17"/>
    <externalReference r:id="rId18"/>
    <externalReference r:id="rId19"/>
  </externalReferences>
  <definedNames>
    <definedName name="_xlnm._FilterDatabase" localSheetId="12" hidden="1">April!$B$9:$H$216</definedName>
    <definedName name="_xlnm._FilterDatabase" localSheetId="1" hidden="1">August!$B$9:$H$275</definedName>
    <definedName name="_xlnm._FilterDatabase" localSheetId="6" hidden="1">December!$B$9:$H$215</definedName>
    <definedName name="_xlnm._FilterDatabase" localSheetId="9" hidden="1">February!$B$9:$H$216</definedName>
    <definedName name="_xlnm._FilterDatabase" localSheetId="8" hidden="1">January!$B$9:$H$216</definedName>
    <definedName name="_xlnm._FilterDatabase" localSheetId="0" hidden="1">July!$B$9:$H$297</definedName>
    <definedName name="_xlnm._FilterDatabase" localSheetId="14" hidden="1">June!$B$9:$H$230</definedName>
    <definedName name="_xlnm._FilterDatabase" localSheetId="10" hidden="1">March!$B$9:$H$216</definedName>
    <definedName name="_xlnm._FilterDatabase" localSheetId="13" hidden="1">May!$B$9:$H$230</definedName>
    <definedName name="_xlnm._FilterDatabase" localSheetId="5" hidden="1">November!$B$9:$H$214</definedName>
    <definedName name="_xlnm._FilterDatabase" localSheetId="4" hidden="1">October!$B$9:$H$214</definedName>
    <definedName name="_xlnm._FilterDatabase" localSheetId="3" hidden="1">'Q1'!$B$9:$H$201</definedName>
    <definedName name="_xlnm._FilterDatabase" localSheetId="7" hidden="1">'Q2'!$B$9:$H$211</definedName>
    <definedName name="_xlnm._FilterDatabase" localSheetId="11" hidden="1">'Q3'!$B$9:$H$216</definedName>
    <definedName name="_xlnm._FilterDatabase" localSheetId="15" hidden="1">'Q4'!$B$11:$H$11</definedName>
    <definedName name="_xlnm._FilterDatabase" localSheetId="2" hidden="1">September!$B$9:$H$164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32" i="15" l="1"/>
  <c r="H11" i="15"/>
  <c r="H12" i="15"/>
  <c r="H13" i="15"/>
  <c r="H14" i="15"/>
  <c r="H15" i="15"/>
  <c r="H16" i="15"/>
  <c r="H232" i="15" s="1"/>
  <c r="H17" i="15"/>
  <c r="H18" i="15"/>
  <c r="H19" i="15"/>
  <c r="H20" i="15"/>
  <c r="H21" i="15"/>
  <c r="H22" i="15"/>
  <c r="H23" i="15"/>
  <c r="H24" i="15"/>
  <c r="H25" i="15"/>
  <c r="H26" i="15"/>
  <c r="H27" i="15"/>
  <c r="H28" i="15"/>
  <c r="H29" i="15"/>
  <c r="H30" i="15"/>
  <c r="H31" i="15"/>
  <c r="H32" i="15"/>
  <c r="H33" i="15"/>
  <c r="H34" i="15"/>
  <c r="H35" i="15"/>
  <c r="H36" i="15"/>
  <c r="H37" i="15"/>
  <c r="H38" i="15"/>
  <c r="H39" i="15"/>
  <c r="H40" i="15"/>
  <c r="H41" i="15"/>
  <c r="H42" i="15"/>
  <c r="H43" i="15"/>
  <c r="H44" i="15"/>
  <c r="H45" i="15"/>
  <c r="H46" i="15"/>
  <c r="H47" i="15"/>
  <c r="H48" i="15"/>
  <c r="H49" i="15"/>
  <c r="H50" i="15"/>
  <c r="H51" i="15"/>
  <c r="H52" i="15"/>
  <c r="H53" i="15"/>
  <c r="H54" i="15"/>
  <c r="H55" i="15"/>
  <c r="H56" i="15"/>
  <c r="H57" i="15"/>
  <c r="H58" i="15"/>
  <c r="H59" i="15"/>
  <c r="H60" i="15"/>
  <c r="H61" i="15"/>
  <c r="H62" i="15"/>
  <c r="H63" i="15"/>
  <c r="H64" i="15"/>
  <c r="H65" i="15"/>
  <c r="H66" i="15"/>
  <c r="H67" i="15"/>
  <c r="H68" i="15"/>
  <c r="H69" i="15"/>
  <c r="H70" i="15"/>
  <c r="H71" i="15"/>
  <c r="H72" i="15"/>
  <c r="H73" i="15"/>
  <c r="H74" i="15"/>
  <c r="H75" i="15"/>
  <c r="H76" i="15"/>
  <c r="H77" i="15"/>
  <c r="H78" i="15"/>
  <c r="H79" i="15"/>
  <c r="H80" i="15"/>
  <c r="H81" i="15"/>
  <c r="H82" i="15"/>
  <c r="H83" i="15"/>
  <c r="H84" i="15"/>
  <c r="H85" i="15"/>
  <c r="H86" i="15"/>
  <c r="H87" i="15"/>
  <c r="H88" i="15"/>
  <c r="H89" i="15"/>
  <c r="H90" i="15"/>
  <c r="H91" i="15"/>
  <c r="H92" i="15"/>
  <c r="H93" i="15"/>
  <c r="H94" i="15"/>
  <c r="H95" i="15"/>
  <c r="H96" i="15"/>
  <c r="H97" i="15"/>
  <c r="H98" i="15"/>
  <c r="H99" i="15"/>
  <c r="H100" i="15"/>
  <c r="H101" i="15"/>
  <c r="H102" i="15"/>
  <c r="H103" i="15"/>
  <c r="H104" i="15"/>
  <c r="H105" i="15"/>
  <c r="H106" i="15"/>
  <c r="H107" i="15"/>
  <c r="H108" i="15"/>
  <c r="H109" i="15"/>
  <c r="H110" i="15"/>
  <c r="H111" i="15"/>
  <c r="H112" i="15"/>
  <c r="H113" i="15"/>
  <c r="H114" i="15"/>
  <c r="H115" i="15"/>
  <c r="H116" i="15"/>
  <c r="H117" i="15"/>
  <c r="H118" i="15"/>
  <c r="H119" i="15"/>
  <c r="H120" i="15"/>
  <c r="H121" i="15"/>
  <c r="H122" i="15"/>
  <c r="H123" i="15"/>
  <c r="H124" i="15"/>
  <c r="H125" i="15"/>
  <c r="H126" i="15"/>
  <c r="H127" i="15"/>
  <c r="H128" i="15"/>
  <c r="H129" i="15"/>
  <c r="H130" i="15"/>
  <c r="H131" i="15"/>
  <c r="H132" i="15"/>
  <c r="H133" i="15"/>
  <c r="H134" i="15"/>
  <c r="H135" i="15"/>
  <c r="H136" i="15"/>
  <c r="H137" i="15"/>
  <c r="H138" i="15"/>
  <c r="H139" i="15"/>
  <c r="H140" i="15"/>
  <c r="H141" i="15"/>
  <c r="H142" i="15"/>
  <c r="H143" i="15"/>
  <c r="H144" i="15"/>
  <c r="H145" i="15"/>
  <c r="H146" i="15"/>
  <c r="H147" i="15"/>
  <c r="H148" i="15"/>
  <c r="H149" i="15"/>
  <c r="H150" i="15"/>
  <c r="H151" i="15"/>
  <c r="H152" i="15"/>
  <c r="H153" i="15"/>
  <c r="H154" i="15"/>
  <c r="H155" i="15"/>
  <c r="H156" i="15"/>
  <c r="H157" i="15"/>
  <c r="H158" i="15"/>
  <c r="H159" i="15"/>
  <c r="H160" i="15"/>
  <c r="H161" i="15"/>
  <c r="H162" i="15"/>
  <c r="H163" i="15"/>
  <c r="H164" i="15"/>
  <c r="H165" i="15"/>
  <c r="H166" i="15"/>
  <c r="H167" i="15"/>
  <c r="H168" i="15"/>
  <c r="H169" i="15"/>
  <c r="H170" i="15"/>
  <c r="H171" i="15"/>
  <c r="H172" i="15"/>
  <c r="H173" i="15"/>
  <c r="H174" i="15"/>
  <c r="H175" i="15"/>
  <c r="H176" i="15"/>
  <c r="H177" i="15"/>
  <c r="H178" i="15"/>
  <c r="H179" i="15"/>
  <c r="H180" i="15"/>
  <c r="H181" i="15"/>
  <c r="H182" i="15"/>
  <c r="H183" i="15"/>
  <c r="H184" i="15"/>
  <c r="H185" i="15"/>
  <c r="H186" i="15"/>
  <c r="H187" i="15"/>
  <c r="H188" i="15"/>
  <c r="H189" i="15"/>
  <c r="H190" i="15"/>
  <c r="H191" i="15"/>
  <c r="H192" i="15"/>
  <c r="H193" i="15"/>
  <c r="H194" i="15"/>
  <c r="H195" i="15"/>
  <c r="H196" i="15"/>
  <c r="H197" i="15"/>
  <c r="H198" i="15"/>
  <c r="H199" i="15"/>
  <c r="H200" i="15"/>
  <c r="H201" i="15"/>
  <c r="H202" i="15"/>
  <c r="H203" i="15"/>
  <c r="H204" i="15"/>
  <c r="H205" i="15"/>
  <c r="H206" i="15"/>
  <c r="H207" i="15"/>
  <c r="H208" i="15"/>
  <c r="H209" i="15"/>
  <c r="H210" i="15"/>
  <c r="H211" i="15"/>
  <c r="H212" i="15"/>
  <c r="H213" i="15"/>
  <c r="H214" i="15"/>
  <c r="H215" i="15"/>
  <c r="H216" i="15"/>
  <c r="H217" i="15"/>
  <c r="H218" i="15"/>
  <c r="H219" i="15"/>
  <c r="H220" i="15"/>
  <c r="H221" i="15"/>
  <c r="H222" i="15"/>
  <c r="H223" i="15"/>
  <c r="H224" i="15"/>
  <c r="H225" i="15"/>
  <c r="H226" i="15"/>
  <c r="H10" i="15"/>
  <c r="G11" i="15"/>
  <c r="G12" i="15"/>
  <c r="G13" i="15"/>
  <c r="G14" i="15"/>
  <c r="G15" i="15"/>
  <c r="G16" i="15"/>
  <c r="G17" i="15"/>
  <c r="G18" i="15"/>
  <c r="G232" i="15" s="1"/>
  <c r="G19" i="15"/>
  <c r="G20" i="15"/>
  <c r="G21" i="15"/>
  <c r="G22" i="15"/>
  <c r="G23" i="15"/>
  <c r="G24" i="15"/>
  <c r="G25" i="15"/>
  <c r="G26" i="15"/>
  <c r="G27" i="15"/>
  <c r="G28" i="15"/>
  <c r="G29" i="15"/>
  <c r="G30" i="15"/>
  <c r="G31" i="15"/>
  <c r="G32" i="15"/>
  <c r="G33" i="15"/>
  <c r="G34" i="15"/>
  <c r="G35" i="15"/>
  <c r="G36" i="15"/>
  <c r="G37" i="15"/>
  <c r="G38" i="15"/>
  <c r="G39" i="15"/>
  <c r="G40" i="15"/>
  <c r="G41" i="15"/>
  <c r="G42" i="15"/>
  <c r="G43" i="15"/>
  <c r="G44" i="15"/>
  <c r="G45" i="15"/>
  <c r="G46" i="15"/>
  <c r="G47" i="15"/>
  <c r="G48" i="15"/>
  <c r="G49" i="15"/>
  <c r="G50" i="15"/>
  <c r="G51" i="15"/>
  <c r="G52" i="15"/>
  <c r="G53" i="15"/>
  <c r="G54" i="15"/>
  <c r="G55" i="15"/>
  <c r="G56" i="15"/>
  <c r="G57" i="15"/>
  <c r="G58" i="15"/>
  <c r="G59" i="15"/>
  <c r="G60" i="15"/>
  <c r="G61" i="15"/>
  <c r="G62" i="15"/>
  <c r="G63" i="15"/>
  <c r="G64" i="15"/>
  <c r="G65" i="15"/>
  <c r="G66" i="15"/>
  <c r="G67" i="15"/>
  <c r="G68" i="15"/>
  <c r="G69" i="15"/>
  <c r="G70" i="15"/>
  <c r="G71" i="15"/>
  <c r="G72" i="15"/>
  <c r="G73" i="15"/>
  <c r="G74" i="15"/>
  <c r="G75" i="15"/>
  <c r="G76" i="15"/>
  <c r="G77" i="15"/>
  <c r="G78" i="15"/>
  <c r="G79" i="15"/>
  <c r="G80" i="15"/>
  <c r="G81" i="15"/>
  <c r="G82" i="15"/>
  <c r="G83" i="15"/>
  <c r="G84" i="15"/>
  <c r="G85" i="15"/>
  <c r="G86" i="15"/>
  <c r="G87" i="15"/>
  <c r="G88" i="15"/>
  <c r="G89" i="15"/>
  <c r="G90" i="15"/>
  <c r="G91" i="15"/>
  <c r="G92" i="15"/>
  <c r="G93" i="15"/>
  <c r="G94" i="15"/>
  <c r="G95" i="15"/>
  <c r="G96" i="15"/>
  <c r="G97" i="15"/>
  <c r="G98" i="15"/>
  <c r="G99" i="15"/>
  <c r="G100" i="15"/>
  <c r="G101" i="15"/>
  <c r="G102" i="15"/>
  <c r="G103" i="15"/>
  <c r="G104" i="15"/>
  <c r="G105" i="15"/>
  <c r="G106" i="15"/>
  <c r="G107" i="15"/>
  <c r="G108" i="15"/>
  <c r="G109" i="15"/>
  <c r="G110" i="15"/>
  <c r="G111" i="15"/>
  <c r="G112" i="15"/>
  <c r="G113" i="15"/>
  <c r="G114" i="15"/>
  <c r="G115" i="15"/>
  <c r="G116" i="15"/>
  <c r="G117" i="15"/>
  <c r="G118" i="15"/>
  <c r="G119" i="15"/>
  <c r="G120" i="15"/>
  <c r="G121" i="15"/>
  <c r="G122" i="15"/>
  <c r="G123" i="15"/>
  <c r="G124" i="15"/>
  <c r="G125" i="15"/>
  <c r="G126" i="15"/>
  <c r="G127" i="15"/>
  <c r="G128" i="15"/>
  <c r="G129" i="15"/>
  <c r="G130" i="15"/>
  <c r="G131" i="15"/>
  <c r="G132" i="15"/>
  <c r="G133" i="15"/>
  <c r="G134" i="15"/>
  <c r="G135" i="15"/>
  <c r="G136" i="15"/>
  <c r="G137" i="15"/>
  <c r="G138" i="15"/>
  <c r="G139" i="15"/>
  <c r="G140" i="15"/>
  <c r="G141" i="15"/>
  <c r="G142" i="15"/>
  <c r="G143" i="15"/>
  <c r="G144" i="15"/>
  <c r="G145" i="15"/>
  <c r="G146" i="15"/>
  <c r="G147" i="15"/>
  <c r="G148" i="15"/>
  <c r="G149" i="15"/>
  <c r="G150" i="15"/>
  <c r="G151" i="15"/>
  <c r="G152" i="15"/>
  <c r="G153" i="15"/>
  <c r="G154" i="15"/>
  <c r="G155" i="15"/>
  <c r="G156" i="15"/>
  <c r="G157" i="15"/>
  <c r="G158" i="15"/>
  <c r="G159" i="15"/>
  <c r="G160" i="15"/>
  <c r="G161" i="15"/>
  <c r="G162" i="15"/>
  <c r="G163" i="15"/>
  <c r="G164" i="15"/>
  <c r="G165" i="15"/>
  <c r="G166" i="15"/>
  <c r="G167" i="15"/>
  <c r="G168" i="15"/>
  <c r="G169" i="15"/>
  <c r="G170" i="15"/>
  <c r="G171" i="15"/>
  <c r="G172" i="15"/>
  <c r="G173" i="15"/>
  <c r="G174" i="15"/>
  <c r="G175" i="15"/>
  <c r="G176" i="15"/>
  <c r="G177" i="15"/>
  <c r="G178" i="15"/>
  <c r="G179" i="15"/>
  <c r="G180" i="15"/>
  <c r="G181" i="15"/>
  <c r="G182" i="15"/>
  <c r="G183" i="15"/>
  <c r="G184" i="15"/>
  <c r="G185" i="15"/>
  <c r="G186" i="15"/>
  <c r="G187" i="15"/>
  <c r="G188" i="15"/>
  <c r="G189" i="15"/>
  <c r="G190" i="15"/>
  <c r="G191" i="15"/>
  <c r="G192" i="15"/>
  <c r="G193" i="15"/>
  <c r="G194" i="15"/>
  <c r="G195" i="15"/>
  <c r="G196" i="15"/>
  <c r="G197" i="15"/>
  <c r="G198" i="15"/>
  <c r="G199" i="15"/>
  <c r="G200" i="15"/>
  <c r="G201" i="15"/>
  <c r="G202" i="15"/>
  <c r="G203" i="15"/>
  <c r="G204" i="15"/>
  <c r="G205" i="15"/>
  <c r="G206" i="15"/>
  <c r="G207" i="15"/>
  <c r="G208" i="15"/>
  <c r="G209" i="15"/>
  <c r="G210" i="15"/>
  <c r="G211" i="15"/>
  <c r="G212" i="15"/>
  <c r="G213" i="15"/>
  <c r="G214" i="15"/>
  <c r="G215" i="15"/>
  <c r="G216" i="15"/>
  <c r="G217" i="15"/>
  <c r="G218" i="15"/>
  <c r="G219" i="15"/>
  <c r="G220" i="15"/>
  <c r="G221" i="15"/>
  <c r="G222" i="15"/>
  <c r="G223" i="15"/>
  <c r="G224" i="15"/>
  <c r="G225" i="15"/>
  <c r="G226" i="15"/>
  <c r="G10" i="15"/>
  <c r="F11" i="15"/>
  <c r="F12" i="15"/>
  <c r="F13" i="15"/>
  <c r="F14" i="15"/>
  <c r="F15" i="15"/>
  <c r="F16" i="15"/>
  <c r="F17" i="15"/>
  <c r="F18" i="15"/>
  <c r="F19" i="15"/>
  <c r="F20" i="15"/>
  <c r="F21" i="15"/>
  <c r="F22" i="15"/>
  <c r="F23" i="15"/>
  <c r="F24" i="15"/>
  <c r="F25" i="15"/>
  <c r="F26" i="15"/>
  <c r="F27" i="15"/>
  <c r="F28" i="15"/>
  <c r="F29" i="15"/>
  <c r="F30" i="15"/>
  <c r="F31" i="15"/>
  <c r="F32" i="15"/>
  <c r="F33" i="15"/>
  <c r="F34" i="15"/>
  <c r="F35" i="15"/>
  <c r="F36" i="15"/>
  <c r="F37" i="15"/>
  <c r="F38" i="15"/>
  <c r="F39" i="15"/>
  <c r="F40" i="15"/>
  <c r="F41" i="15"/>
  <c r="F42" i="15"/>
  <c r="F43" i="15"/>
  <c r="F44" i="15"/>
  <c r="F45" i="15"/>
  <c r="F46" i="15"/>
  <c r="F47" i="15"/>
  <c r="F48" i="15"/>
  <c r="F49" i="15"/>
  <c r="F50" i="15"/>
  <c r="F51" i="15"/>
  <c r="F52" i="15"/>
  <c r="F53" i="15"/>
  <c r="F54" i="15"/>
  <c r="F55" i="15"/>
  <c r="F56" i="15"/>
  <c r="F57" i="15"/>
  <c r="F58" i="15"/>
  <c r="F59" i="15"/>
  <c r="F60" i="15"/>
  <c r="F61" i="15"/>
  <c r="F62" i="15"/>
  <c r="F63" i="15"/>
  <c r="F64" i="15"/>
  <c r="F65" i="15"/>
  <c r="F66" i="15"/>
  <c r="F67" i="15"/>
  <c r="F68" i="15"/>
  <c r="F69" i="15"/>
  <c r="F70" i="15"/>
  <c r="F71" i="15"/>
  <c r="F72" i="15"/>
  <c r="F73" i="15"/>
  <c r="F74" i="15"/>
  <c r="F75" i="15"/>
  <c r="F76" i="15"/>
  <c r="F77" i="15"/>
  <c r="F78" i="15"/>
  <c r="F79" i="15"/>
  <c r="F80" i="15"/>
  <c r="F81" i="15"/>
  <c r="F82" i="15"/>
  <c r="F83" i="15"/>
  <c r="F84" i="15"/>
  <c r="F85" i="15"/>
  <c r="F86" i="15"/>
  <c r="F87" i="15"/>
  <c r="F88" i="15"/>
  <c r="F89" i="15"/>
  <c r="F90" i="15"/>
  <c r="F91" i="15"/>
  <c r="F92" i="15"/>
  <c r="F93" i="15"/>
  <c r="F94" i="15"/>
  <c r="F95" i="15"/>
  <c r="F96" i="15"/>
  <c r="F97" i="15"/>
  <c r="F98" i="15"/>
  <c r="F99" i="15"/>
  <c r="F100" i="15"/>
  <c r="F101" i="15"/>
  <c r="F102" i="15"/>
  <c r="F103" i="15"/>
  <c r="F104" i="15"/>
  <c r="F105" i="15"/>
  <c r="F106" i="15"/>
  <c r="F107" i="15"/>
  <c r="F108" i="15"/>
  <c r="F109" i="15"/>
  <c r="F110" i="15"/>
  <c r="F111" i="15"/>
  <c r="F112" i="15"/>
  <c r="F113" i="15"/>
  <c r="F114" i="15"/>
  <c r="F115" i="15"/>
  <c r="F116" i="15"/>
  <c r="F117" i="15"/>
  <c r="F118" i="15"/>
  <c r="F119" i="15"/>
  <c r="F120" i="15"/>
  <c r="F121" i="15"/>
  <c r="F122" i="15"/>
  <c r="F123" i="15"/>
  <c r="F124" i="15"/>
  <c r="F125" i="15"/>
  <c r="F126" i="15"/>
  <c r="F127" i="15"/>
  <c r="F128" i="15"/>
  <c r="F129" i="15"/>
  <c r="F130" i="15"/>
  <c r="F131" i="15"/>
  <c r="F132" i="15"/>
  <c r="F133" i="15"/>
  <c r="F134" i="15"/>
  <c r="F135" i="15"/>
  <c r="F136" i="15"/>
  <c r="F137" i="15"/>
  <c r="F138" i="15"/>
  <c r="F139" i="15"/>
  <c r="F140" i="15"/>
  <c r="F141" i="15"/>
  <c r="F142" i="15"/>
  <c r="F143" i="15"/>
  <c r="F144" i="15"/>
  <c r="F145" i="15"/>
  <c r="F146" i="15"/>
  <c r="F147" i="15"/>
  <c r="F148" i="15"/>
  <c r="F149" i="15"/>
  <c r="F150" i="15"/>
  <c r="F151" i="15"/>
  <c r="F152" i="15"/>
  <c r="F153" i="15"/>
  <c r="F154" i="15"/>
  <c r="F155" i="15"/>
  <c r="F156" i="15"/>
  <c r="F157" i="15"/>
  <c r="F158" i="15"/>
  <c r="F159" i="15"/>
  <c r="F160" i="15"/>
  <c r="F161" i="15"/>
  <c r="F162" i="15"/>
  <c r="F163" i="15"/>
  <c r="F164" i="15"/>
  <c r="F165" i="15"/>
  <c r="F166" i="15"/>
  <c r="F167" i="15"/>
  <c r="F168" i="15"/>
  <c r="F169" i="15"/>
  <c r="F170" i="15"/>
  <c r="F171" i="15"/>
  <c r="F172" i="15"/>
  <c r="F173" i="15"/>
  <c r="F174" i="15"/>
  <c r="F175" i="15"/>
  <c r="F176" i="15"/>
  <c r="F177" i="15"/>
  <c r="F178" i="15"/>
  <c r="F179" i="15"/>
  <c r="F180" i="15"/>
  <c r="F181" i="15"/>
  <c r="F182" i="15"/>
  <c r="F183" i="15"/>
  <c r="F184" i="15"/>
  <c r="F185" i="15"/>
  <c r="F186" i="15"/>
  <c r="F187" i="15"/>
  <c r="F188" i="15"/>
  <c r="F189" i="15"/>
  <c r="F190" i="15"/>
  <c r="F191" i="15"/>
  <c r="F192" i="15"/>
  <c r="F193" i="15"/>
  <c r="F194" i="15"/>
  <c r="F195" i="15"/>
  <c r="F196" i="15"/>
  <c r="F197" i="15"/>
  <c r="F198" i="15"/>
  <c r="F199" i="15"/>
  <c r="F200" i="15"/>
  <c r="F201" i="15"/>
  <c r="F202" i="15"/>
  <c r="F203" i="15"/>
  <c r="F204" i="15"/>
  <c r="F205" i="15"/>
  <c r="F206" i="15"/>
  <c r="F207" i="15"/>
  <c r="F208" i="15"/>
  <c r="F209" i="15"/>
  <c r="F210" i="15"/>
  <c r="F211" i="15"/>
  <c r="F212" i="15"/>
  <c r="F213" i="15"/>
  <c r="F214" i="15"/>
  <c r="F215" i="15"/>
  <c r="F216" i="15"/>
  <c r="F217" i="15"/>
  <c r="F218" i="15"/>
  <c r="F219" i="15"/>
  <c r="F220" i="15"/>
  <c r="F221" i="15"/>
  <c r="F222" i="15"/>
  <c r="F223" i="15"/>
  <c r="F224" i="15"/>
  <c r="F225" i="15"/>
  <c r="F226" i="15"/>
  <c r="F10" i="15"/>
  <c r="E11" i="15"/>
  <c r="E12" i="15"/>
  <c r="E13" i="15"/>
  <c r="E14" i="15"/>
  <c r="E15" i="15"/>
  <c r="E16" i="15"/>
  <c r="E17" i="15"/>
  <c r="E18" i="15"/>
  <c r="E19" i="15"/>
  <c r="E20" i="15"/>
  <c r="E21" i="15"/>
  <c r="E22" i="15"/>
  <c r="E23" i="15"/>
  <c r="E24" i="15"/>
  <c r="E25" i="15"/>
  <c r="E26" i="15"/>
  <c r="E27" i="15"/>
  <c r="E28" i="15"/>
  <c r="E29" i="15"/>
  <c r="E30" i="15"/>
  <c r="E31" i="15"/>
  <c r="E32" i="15"/>
  <c r="E33" i="15"/>
  <c r="E34" i="15"/>
  <c r="E35" i="15"/>
  <c r="E36" i="15"/>
  <c r="E37" i="15"/>
  <c r="E38" i="15"/>
  <c r="E39" i="15"/>
  <c r="E40" i="15"/>
  <c r="E41" i="15"/>
  <c r="E42" i="15"/>
  <c r="E43" i="15"/>
  <c r="E44" i="15"/>
  <c r="E45" i="15"/>
  <c r="E46" i="15"/>
  <c r="E47" i="15"/>
  <c r="E48" i="15"/>
  <c r="E49" i="15"/>
  <c r="E50" i="15"/>
  <c r="E51" i="15"/>
  <c r="E52" i="15"/>
  <c r="E53" i="15"/>
  <c r="E54" i="15"/>
  <c r="E55" i="15"/>
  <c r="E56" i="15"/>
  <c r="E57" i="15"/>
  <c r="E58" i="15"/>
  <c r="E59" i="15"/>
  <c r="E60" i="15"/>
  <c r="E61" i="15"/>
  <c r="E62" i="15"/>
  <c r="E63" i="15"/>
  <c r="E64" i="15"/>
  <c r="E65" i="15"/>
  <c r="E66" i="15"/>
  <c r="E67" i="15"/>
  <c r="E68" i="15"/>
  <c r="E69" i="15"/>
  <c r="E70" i="15"/>
  <c r="E71" i="15"/>
  <c r="E72" i="15"/>
  <c r="E73" i="15"/>
  <c r="E74" i="15"/>
  <c r="E75" i="15"/>
  <c r="E76" i="15"/>
  <c r="E77" i="15"/>
  <c r="E78" i="15"/>
  <c r="E79" i="15"/>
  <c r="E80" i="15"/>
  <c r="E81" i="15"/>
  <c r="E82" i="15"/>
  <c r="E83" i="15"/>
  <c r="E84" i="15"/>
  <c r="E85" i="15"/>
  <c r="E86" i="15"/>
  <c r="E87" i="15"/>
  <c r="E88" i="15"/>
  <c r="E89" i="15"/>
  <c r="E90" i="15"/>
  <c r="E91" i="15"/>
  <c r="E92" i="15"/>
  <c r="E93" i="15"/>
  <c r="E94" i="15"/>
  <c r="E95" i="15"/>
  <c r="E96" i="15"/>
  <c r="E97" i="15"/>
  <c r="E98" i="15"/>
  <c r="E99" i="15"/>
  <c r="E100" i="15"/>
  <c r="E101" i="15"/>
  <c r="E102" i="15"/>
  <c r="E103" i="15"/>
  <c r="E104" i="15"/>
  <c r="E105" i="15"/>
  <c r="E106" i="15"/>
  <c r="E107" i="15"/>
  <c r="E108" i="15"/>
  <c r="E109" i="15"/>
  <c r="E110" i="15"/>
  <c r="E111" i="15"/>
  <c r="E112" i="15"/>
  <c r="E113" i="15"/>
  <c r="E114" i="15"/>
  <c r="E115" i="15"/>
  <c r="E116" i="15"/>
  <c r="E117" i="15"/>
  <c r="E118" i="15"/>
  <c r="E119" i="15"/>
  <c r="E120" i="15"/>
  <c r="E121" i="15"/>
  <c r="E122" i="15"/>
  <c r="E123" i="15"/>
  <c r="E124" i="15"/>
  <c r="E125" i="15"/>
  <c r="E126" i="15"/>
  <c r="E127" i="15"/>
  <c r="E128" i="15"/>
  <c r="E129" i="15"/>
  <c r="E130" i="15"/>
  <c r="E131" i="15"/>
  <c r="E132" i="15"/>
  <c r="E133" i="15"/>
  <c r="E134" i="15"/>
  <c r="E135" i="15"/>
  <c r="E136" i="15"/>
  <c r="E137" i="15"/>
  <c r="E138" i="15"/>
  <c r="E139" i="15"/>
  <c r="E140" i="15"/>
  <c r="E141" i="15"/>
  <c r="E142" i="15"/>
  <c r="E143" i="15"/>
  <c r="E144" i="15"/>
  <c r="E145" i="15"/>
  <c r="E146" i="15"/>
  <c r="E147" i="15"/>
  <c r="E148" i="15"/>
  <c r="E149" i="15"/>
  <c r="E150" i="15"/>
  <c r="E151" i="15"/>
  <c r="E152" i="15"/>
  <c r="E153" i="15"/>
  <c r="E154" i="15"/>
  <c r="E155" i="15"/>
  <c r="E156" i="15"/>
  <c r="E157" i="15"/>
  <c r="E158" i="15"/>
  <c r="E159" i="15"/>
  <c r="E160" i="15"/>
  <c r="E161" i="15"/>
  <c r="E162" i="15"/>
  <c r="E163" i="15"/>
  <c r="E164" i="15"/>
  <c r="E165" i="15"/>
  <c r="E166" i="15"/>
  <c r="E167" i="15"/>
  <c r="E168" i="15"/>
  <c r="E169" i="15"/>
  <c r="E170" i="15"/>
  <c r="E171" i="15"/>
  <c r="E172" i="15"/>
  <c r="E173" i="15"/>
  <c r="E174" i="15"/>
  <c r="E175" i="15"/>
  <c r="E176" i="15"/>
  <c r="E177" i="15"/>
  <c r="E178" i="15"/>
  <c r="E179" i="15"/>
  <c r="E180" i="15"/>
  <c r="E181" i="15"/>
  <c r="E182" i="15"/>
  <c r="E183" i="15"/>
  <c r="E184" i="15"/>
  <c r="E185" i="15"/>
  <c r="E186" i="15"/>
  <c r="E187" i="15"/>
  <c r="E188" i="15"/>
  <c r="E189" i="15"/>
  <c r="E190" i="15"/>
  <c r="E191" i="15"/>
  <c r="E192" i="15"/>
  <c r="E193" i="15"/>
  <c r="E194" i="15"/>
  <c r="E195" i="15"/>
  <c r="E196" i="15"/>
  <c r="E197" i="15"/>
  <c r="E198" i="15"/>
  <c r="E199" i="15"/>
  <c r="E200" i="15"/>
  <c r="E201" i="15"/>
  <c r="E202" i="15"/>
  <c r="E203" i="15"/>
  <c r="E204" i="15"/>
  <c r="E205" i="15"/>
  <c r="E206" i="15"/>
  <c r="E207" i="15"/>
  <c r="E208" i="15"/>
  <c r="E209" i="15"/>
  <c r="E210" i="15"/>
  <c r="E211" i="15"/>
  <c r="E212" i="15"/>
  <c r="E213" i="15"/>
  <c r="E214" i="15"/>
  <c r="E215" i="15"/>
  <c r="E216" i="15"/>
  <c r="E217" i="15"/>
  <c r="E218" i="15"/>
  <c r="E219" i="15"/>
  <c r="E220" i="15"/>
  <c r="E221" i="15"/>
  <c r="E222" i="15"/>
  <c r="E223" i="15"/>
  <c r="E224" i="15"/>
  <c r="E225" i="15"/>
  <c r="E226" i="15"/>
  <c r="E10" i="15"/>
  <c r="H13" i="16"/>
  <c r="H14" i="16"/>
  <c r="H15" i="16"/>
  <c r="H16" i="16"/>
  <c r="H17" i="16"/>
  <c r="H18" i="16"/>
  <c r="H19" i="16"/>
  <c r="H20" i="16"/>
  <c r="H21" i="16"/>
  <c r="H22" i="16"/>
  <c r="H23" i="16"/>
  <c r="H24" i="16"/>
  <c r="H25" i="16"/>
  <c r="H26" i="16"/>
  <c r="H27" i="16"/>
  <c r="H28" i="16"/>
  <c r="H29" i="16"/>
  <c r="H30" i="16"/>
  <c r="H31" i="16"/>
  <c r="H32" i="16"/>
  <c r="H33" i="16"/>
  <c r="H34" i="16"/>
  <c r="H35" i="16"/>
  <c r="H36" i="16"/>
  <c r="H37"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7" i="16"/>
  <c r="H138" i="16"/>
  <c r="H139" i="16"/>
  <c r="H140" i="16"/>
  <c r="H141" i="16"/>
  <c r="H142" i="16"/>
  <c r="H143" i="16"/>
  <c r="H144" i="16"/>
  <c r="H145" i="16"/>
  <c r="H146" i="16"/>
  <c r="H147" i="16"/>
  <c r="H148" i="16"/>
  <c r="H149" i="16"/>
  <c r="H150" i="16"/>
  <c r="H151" i="16"/>
  <c r="H152" i="16"/>
  <c r="H153" i="16"/>
  <c r="H154" i="16"/>
  <c r="H155" i="16"/>
  <c r="H156" i="16"/>
  <c r="H157" i="16"/>
  <c r="H158"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2" i="16"/>
  <c r="H193" i="16"/>
  <c r="H194" i="16"/>
  <c r="H195" i="16"/>
  <c r="H196" i="16"/>
  <c r="H197" i="16"/>
  <c r="H198" i="16"/>
  <c r="H199" i="16"/>
  <c r="H200" i="16"/>
  <c r="H201" i="16"/>
  <c r="H202" i="16"/>
  <c r="H203" i="16"/>
  <c r="H204" i="16"/>
  <c r="H205" i="16"/>
  <c r="H206" i="16"/>
  <c r="H207" i="16"/>
  <c r="H208" i="16"/>
  <c r="H209" i="16"/>
  <c r="H210" i="16"/>
  <c r="H211" i="16"/>
  <c r="H212" i="16"/>
  <c r="H213" i="16"/>
  <c r="H214" i="16"/>
  <c r="H12" i="16"/>
  <c r="G13" i="16"/>
  <c r="G14" i="16"/>
  <c r="G15" i="16"/>
  <c r="G16" i="16"/>
  <c r="G17" i="16"/>
  <c r="G18" i="16"/>
  <c r="G19" i="16"/>
  <c r="G20" i="16"/>
  <c r="G21" i="16"/>
  <c r="G22" i="16"/>
  <c r="G23" i="16"/>
  <c r="G24" i="16"/>
  <c r="G25" i="16"/>
  <c r="G26" i="16"/>
  <c r="G27" i="16"/>
  <c r="G28" i="16"/>
  <c r="G29" i="16"/>
  <c r="G30" i="16"/>
  <c r="G31" i="16"/>
  <c r="G32" i="16"/>
  <c r="G33" i="16"/>
  <c r="G34" i="16"/>
  <c r="G35" i="16"/>
  <c r="G36" i="16"/>
  <c r="G37" i="16"/>
  <c r="G38" i="16"/>
  <c r="G39" i="16"/>
  <c r="G40" i="16"/>
  <c r="G41" i="16"/>
  <c r="G42" i="16"/>
  <c r="G43" i="16"/>
  <c r="G44" i="16"/>
  <c r="G45" i="16"/>
  <c r="G46" i="16"/>
  <c r="G47" i="16"/>
  <c r="G48" i="16"/>
  <c r="G49" i="16"/>
  <c r="G50" i="16"/>
  <c r="G51" i="16"/>
  <c r="G52" i="16"/>
  <c r="G53" i="16"/>
  <c r="G54" i="16"/>
  <c r="G55" i="16"/>
  <c r="G56" i="16"/>
  <c r="G57" i="16"/>
  <c r="G58" i="16"/>
  <c r="G59" i="16"/>
  <c r="G60" i="16"/>
  <c r="G61" i="16"/>
  <c r="G62" i="16"/>
  <c r="G63" i="16"/>
  <c r="G64" i="16"/>
  <c r="G65" i="16"/>
  <c r="G66" i="16"/>
  <c r="G67" i="16"/>
  <c r="G68" i="16"/>
  <c r="G69" i="16"/>
  <c r="G70" i="16"/>
  <c r="G71" i="16"/>
  <c r="G72" i="16"/>
  <c r="G73" i="16"/>
  <c r="G74" i="16"/>
  <c r="G75" i="16"/>
  <c r="G76" i="16"/>
  <c r="G77" i="16"/>
  <c r="G78" i="16"/>
  <c r="G79" i="16"/>
  <c r="G80" i="16"/>
  <c r="G81" i="16"/>
  <c r="G82" i="16"/>
  <c r="G83" i="16"/>
  <c r="G84" i="16"/>
  <c r="G85" i="16"/>
  <c r="G86" i="16"/>
  <c r="G87" i="16"/>
  <c r="G88" i="16"/>
  <c r="G89" i="16"/>
  <c r="G90" i="16"/>
  <c r="G91" i="16"/>
  <c r="G92" i="16"/>
  <c r="G93" i="16"/>
  <c r="G94" i="16"/>
  <c r="G95" i="16"/>
  <c r="G96" i="16"/>
  <c r="G97" i="16"/>
  <c r="G98" i="16"/>
  <c r="G99" i="16"/>
  <c r="G100" i="16"/>
  <c r="G101" i="16"/>
  <c r="G102" i="16"/>
  <c r="G103" i="16"/>
  <c r="G104" i="16"/>
  <c r="G105" i="16"/>
  <c r="G106" i="16"/>
  <c r="G107" i="16"/>
  <c r="G108" i="16"/>
  <c r="G109" i="16"/>
  <c r="G110" i="16"/>
  <c r="G111" i="16"/>
  <c r="G112" i="16"/>
  <c r="G113" i="16"/>
  <c r="G114" i="16"/>
  <c r="G115" i="16"/>
  <c r="G116" i="16"/>
  <c r="G117" i="16"/>
  <c r="G118" i="16"/>
  <c r="G119" i="16"/>
  <c r="G120" i="16"/>
  <c r="G121" i="16"/>
  <c r="G122" i="16"/>
  <c r="G123" i="16"/>
  <c r="G124" i="16"/>
  <c r="G125" i="16"/>
  <c r="G126" i="16"/>
  <c r="G127" i="16"/>
  <c r="G128" i="16"/>
  <c r="G129" i="16"/>
  <c r="G130" i="16"/>
  <c r="G131" i="16"/>
  <c r="G132" i="16"/>
  <c r="G133" i="16"/>
  <c r="G134" i="16"/>
  <c r="G135" i="16"/>
  <c r="G136" i="16"/>
  <c r="G137" i="16"/>
  <c r="G138" i="16"/>
  <c r="G139" i="16"/>
  <c r="G140" i="16"/>
  <c r="G141" i="16"/>
  <c r="G142" i="16"/>
  <c r="G143" i="16"/>
  <c r="G144" i="16"/>
  <c r="G145" i="16"/>
  <c r="G146" i="16"/>
  <c r="G147" i="16"/>
  <c r="G148" i="16"/>
  <c r="G149" i="16"/>
  <c r="G150" i="16"/>
  <c r="G151" i="16"/>
  <c r="G152" i="16"/>
  <c r="G153" i="16"/>
  <c r="G154" i="16"/>
  <c r="G155" i="16"/>
  <c r="G156" i="16"/>
  <c r="G157" i="16"/>
  <c r="G158" i="16"/>
  <c r="G159" i="16"/>
  <c r="G160" i="16"/>
  <c r="G161" i="16"/>
  <c r="G162" i="16"/>
  <c r="G163" i="16"/>
  <c r="G164" i="16"/>
  <c r="G165" i="16"/>
  <c r="G166" i="16"/>
  <c r="G167" i="16"/>
  <c r="G168" i="16"/>
  <c r="G169" i="16"/>
  <c r="G170" i="16"/>
  <c r="G171" i="16"/>
  <c r="G172" i="16"/>
  <c r="G173" i="16"/>
  <c r="G174" i="16"/>
  <c r="G175" i="16"/>
  <c r="G176" i="16"/>
  <c r="G177" i="16"/>
  <c r="G178" i="16"/>
  <c r="G179" i="16"/>
  <c r="G180" i="16"/>
  <c r="G181" i="16"/>
  <c r="G182" i="16"/>
  <c r="G183" i="16"/>
  <c r="G184" i="16"/>
  <c r="G185" i="16"/>
  <c r="G186" i="16"/>
  <c r="G187" i="16"/>
  <c r="G188" i="16"/>
  <c r="G189" i="16"/>
  <c r="G190" i="16"/>
  <c r="G191" i="16"/>
  <c r="G192" i="16"/>
  <c r="G193" i="16"/>
  <c r="G194" i="16"/>
  <c r="G195" i="16"/>
  <c r="G196" i="16"/>
  <c r="G197" i="16"/>
  <c r="G198" i="16"/>
  <c r="G199" i="16"/>
  <c r="G200" i="16"/>
  <c r="G201" i="16"/>
  <c r="G202" i="16"/>
  <c r="G203" i="16"/>
  <c r="G204" i="16"/>
  <c r="G205" i="16"/>
  <c r="G206" i="16"/>
  <c r="G207" i="16"/>
  <c r="G208" i="16"/>
  <c r="G209" i="16"/>
  <c r="G210" i="16"/>
  <c r="G211" i="16"/>
  <c r="G212" i="16"/>
  <c r="G213" i="16"/>
  <c r="G214" i="16"/>
  <c r="G12"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E13" i="16"/>
  <c r="E14" i="16"/>
  <c r="E15" i="16"/>
  <c r="E16" i="16"/>
  <c r="E17" i="16"/>
  <c r="E18" i="16"/>
  <c r="E19" i="16"/>
  <c r="E20" i="16"/>
  <c r="E21" i="16"/>
  <c r="E22" i="16"/>
  <c r="E23" i="16"/>
  <c r="E24" i="16"/>
  <c r="E25" i="16"/>
  <c r="E26" i="16"/>
  <c r="E27" i="16"/>
  <c r="E28" i="16"/>
  <c r="E29" i="16"/>
  <c r="E30" i="16"/>
  <c r="E31" i="16"/>
  <c r="E32" i="16"/>
  <c r="E33" i="16"/>
  <c r="E34" i="16"/>
  <c r="E35" i="16"/>
  <c r="E36" i="16"/>
  <c r="E37" i="16"/>
  <c r="E38" i="16"/>
  <c r="E39" i="16"/>
  <c r="E40" i="16"/>
  <c r="E41" i="16"/>
  <c r="E42" i="16"/>
  <c r="E43" i="16"/>
  <c r="E44" i="16"/>
  <c r="E45" i="16"/>
  <c r="E46" i="16"/>
  <c r="E47" i="16"/>
  <c r="E48" i="16"/>
  <c r="E49" i="16"/>
  <c r="E50" i="16"/>
  <c r="E51" i="16"/>
  <c r="E52" i="16"/>
  <c r="E53" i="16"/>
  <c r="E54" i="16"/>
  <c r="E55" i="16"/>
  <c r="E56" i="16"/>
  <c r="E57" i="16"/>
  <c r="E58" i="16"/>
  <c r="E59" i="16"/>
  <c r="E60" i="16"/>
  <c r="E61" i="16"/>
  <c r="E62" i="16"/>
  <c r="E63" i="16"/>
  <c r="E64" i="16"/>
  <c r="E65" i="16"/>
  <c r="E66" i="16"/>
  <c r="E67" i="16"/>
  <c r="E68" i="16"/>
  <c r="E69" i="16"/>
  <c r="E70" i="16"/>
  <c r="E71" i="16"/>
  <c r="E72" i="16"/>
  <c r="E73" i="16"/>
  <c r="E74" i="16"/>
  <c r="E75" i="16"/>
  <c r="E76" i="16"/>
  <c r="E77" i="16"/>
  <c r="E78" i="16"/>
  <c r="E79" i="16"/>
  <c r="E80" i="16"/>
  <c r="E81" i="16"/>
  <c r="E82" i="16"/>
  <c r="E83" i="16"/>
  <c r="E84" i="16"/>
  <c r="E85" i="16"/>
  <c r="E86" i="16"/>
  <c r="E87" i="16"/>
  <c r="E88" i="16"/>
  <c r="E89" i="16"/>
  <c r="E90" i="16"/>
  <c r="E91" i="16"/>
  <c r="E92" i="16"/>
  <c r="E93" i="16"/>
  <c r="E94" i="16"/>
  <c r="E95" i="16"/>
  <c r="E96" i="16"/>
  <c r="E97" i="16"/>
  <c r="E98" i="16"/>
  <c r="E99" i="16"/>
  <c r="E100" i="16"/>
  <c r="E101" i="16"/>
  <c r="E102" i="16"/>
  <c r="E103" i="16"/>
  <c r="E104" i="16"/>
  <c r="E105" i="16"/>
  <c r="E106" i="16"/>
  <c r="E107" i="16"/>
  <c r="E108" i="16"/>
  <c r="E109" i="16"/>
  <c r="E110" i="16"/>
  <c r="E111" i="16"/>
  <c r="E112" i="16"/>
  <c r="E113" i="16"/>
  <c r="E114" i="16"/>
  <c r="E115" i="16"/>
  <c r="E116" i="16"/>
  <c r="E117" i="16"/>
  <c r="E118" i="16"/>
  <c r="E119" i="16"/>
  <c r="E120" i="16"/>
  <c r="E121" i="16"/>
  <c r="E122" i="16"/>
  <c r="E123" i="16"/>
  <c r="E124" i="16"/>
  <c r="E125" i="16"/>
  <c r="E126" i="16"/>
  <c r="E127" i="16"/>
  <c r="E128" i="16"/>
  <c r="E129" i="16"/>
  <c r="E130" i="16"/>
  <c r="E131" i="16"/>
  <c r="E132" i="16"/>
  <c r="E133" i="16"/>
  <c r="E134" i="16"/>
  <c r="E135" i="16"/>
  <c r="E136" i="16"/>
  <c r="E137" i="16"/>
  <c r="E138" i="16"/>
  <c r="E139" i="16"/>
  <c r="E140" i="16"/>
  <c r="E141" i="16"/>
  <c r="E142" i="16"/>
  <c r="E143" i="16"/>
  <c r="E144" i="16"/>
  <c r="E145" i="16"/>
  <c r="E146" i="16"/>
  <c r="E147" i="16"/>
  <c r="E148" i="16"/>
  <c r="E149" i="16"/>
  <c r="E150" i="16"/>
  <c r="E151" i="16"/>
  <c r="E152" i="16"/>
  <c r="E153" i="16"/>
  <c r="E154" i="16"/>
  <c r="E155" i="16"/>
  <c r="E156" i="16"/>
  <c r="E157" i="16"/>
  <c r="E158" i="16"/>
  <c r="E159" i="16"/>
  <c r="E160" i="16"/>
  <c r="E161" i="16"/>
  <c r="E162" i="16"/>
  <c r="E163" i="16"/>
  <c r="E164" i="16"/>
  <c r="E165" i="16"/>
  <c r="E166" i="16"/>
  <c r="E167" i="16"/>
  <c r="E168" i="16"/>
  <c r="E169" i="16"/>
  <c r="E170" i="16"/>
  <c r="E171" i="16"/>
  <c r="E172" i="16"/>
  <c r="E173" i="16"/>
  <c r="E174" i="16"/>
  <c r="E175" i="16"/>
  <c r="E176" i="16"/>
  <c r="E177" i="16"/>
  <c r="E178" i="16"/>
  <c r="E179" i="16"/>
  <c r="E180" i="16"/>
  <c r="E181" i="16"/>
  <c r="E182" i="16"/>
  <c r="E183" i="16"/>
  <c r="E184" i="16"/>
  <c r="E185" i="16"/>
  <c r="E186" i="16"/>
  <c r="E187" i="16"/>
  <c r="E188" i="16"/>
  <c r="E189" i="16"/>
  <c r="E190" i="16"/>
  <c r="E191" i="16"/>
  <c r="E192" i="16"/>
  <c r="E193" i="16"/>
  <c r="E194" i="16"/>
  <c r="E195" i="16"/>
  <c r="E196" i="16"/>
  <c r="E197" i="16"/>
  <c r="E198" i="16"/>
  <c r="E199" i="16"/>
  <c r="E200" i="16"/>
  <c r="E201" i="16"/>
  <c r="E202" i="16"/>
  <c r="E203" i="16"/>
  <c r="E204" i="16"/>
  <c r="E205" i="16"/>
  <c r="E206" i="16"/>
  <c r="E207" i="16"/>
  <c r="E208" i="16"/>
  <c r="E209" i="16"/>
  <c r="E210" i="16"/>
  <c r="E211" i="16"/>
  <c r="E212" i="16"/>
  <c r="E213" i="16"/>
  <c r="E214" i="16"/>
  <c r="E12" i="16"/>
  <c r="E10" i="14"/>
  <c r="F10" i="14"/>
  <c r="G10" i="14"/>
  <c r="H10" i="14"/>
  <c r="E11" i="14"/>
  <c r="F11" i="14"/>
  <c r="G11" i="14"/>
  <c r="H11" i="14"/>
  <c r="E12" i="14"/>
  <c r="F12" i="14"/>
  <c r="G12" i="14"/>
  <c r="H12" i="14"/>
  <c r="E13" i="14"/>
  <c r="F13" i="14"/>
  <c r="G13" i="14"/>
  <c r="H13" i="14"/>
  <c r="E14" i="14"/>
  <c r="F14" i="14"/>
  <c r="G14" i="14"/>
  <c r="H14" i="14"/>
  <c r="E15" i="14"/>
  <c r="F15" i="14"/>
  <c r="G15" i="14"/>
  <c r="H15" i="14"/>
  <c r="E16" i="14"/>
  <c r="F16" i="14"/>
  <c r="G16" i="14"/>
  <c r="H16" i="14"/>
  <c r="E17" i="14"/>
  <c r="F17" i="14"/>
  <c r="G17" i="14"/>
  <c r="H17" i="14"/>
  <c r="E18" i="14"/>
  <c r="F18" i="14"/>
  <c r="G18" i="14"/>
  <c r="H18" i="14"/>
  <c r="E19" i="14"/>
  <c r="F19" i="14"/>
  <c r="G19" i="14"/>
  <c r="H19" i="14"/>
  <c r="E20" i="14"/>
  <c r="F20" i="14"/>
  <c r="G20" i="14"/>
  <c r="H20" i="14"/>
  <c r="E21" i="14"/>
  <c r="F21" i="14"/>
  <c r="G21" i="14"/>
  <c r="H21" i="14"/>
  <c r="E22" i="14"/>
  <c r="F22" i="14"/>
  <c r="G22" i="14"/>
  <c r="H22" i="14"/>
  <c r="E23" i="14"/>
  <c r="F23" i="14"/>
  <c r="G23" i="14"/>
  <c r="H23" i="14"/>
  <c r="E24" i="14"/>
  <c r="F24" i="14"/>
  <c r="G24" i="14"/>
  <c r="H24" i="14"/>
  <c r="E25" i="14"/>
  <c r="F25" i="14"/>
  <c r="G25" i="14"/>
  <c r="H25" i="14"/>
  <c r="E26" i="14"/>
  <c r="F26" i="14"/>
  <c r="G26" i="14"/>
  <c r="H26" i="14"/>
  <c r="E27" i="14"/>
  <c r="F27" i="14"/>
  <c r="G27" i="14"/>
  <c r="H27" i="14"/>
  <c r="E28" i="14"/>
  <c r="F28" i="14"/>
  <c r="G28" i="14"/>
  <c r="H28" i="14"/>
  <c r="E29" i="14"/>
  <c r="F29" i="14"/>
  <c r="G29" i="14"/>
  <c r="H29" i="14"/>
  <c r="E30" i="14"/>
  <c r="F30" i="14"/>
  <c r="G30" i="14"/>
  <c r="H30" i="14"/>
  <c r="E31" i="14"/>
  <c r="F31" i="14"/>
  <c r="E32" i="14"/>
  <c r="F32" i="14"/>
  <c r="G32" i="14"/>
  <c r="H32" i="14"/>
  <c r="E33" i="14"/>
  <c r="F33" i="14"/>
  <c r="G33" i="14"/>
  <c r="H33" i="14"/>
  <c r="E34" i="14"/>
  <c r="F34" i="14"/>
  <c r="G34" i="14"/>
  <c r="H34" i="14"/>
  <c r="E35" i="14"/>
  <c r="F35" i="14"/>
  <c r="G35" i="14"/>
  <c r="H35" i="14"/>
  <c r="E36" i="14"/>
  <c r="F36" i="14"/>
  <c r="G36" i="14"/>
  <c r="H36" i="14"/>
  <c r="E37" i="14"/>
  <c r="F37" i="14"/>
  <c r="G37" i="14"/>
  <c r="H37" i="14"/>
  <c r="E38" i="14"/>
  <c r="F38" i="14"/>
  <c r="G38" i="14"/>
  <c r="H38" i="14"/>
  <c r="E39" i="14"/>
  <c r="F39" i="14"/>
  <c r="G39" i="14"/>
  <c r="H39" i="14"/>
  <c r="E40" i="14"/>
  <c r="F40" i="14"/>
  <c r="G40" i="14"/>
  <c r="H40" i="14"/>
  <c r="E41" i="14"/>
  <c r="F41" i="14"/>
  <c r="G41" i="14"/>
  <c r="H41" i="14"/>
  <c r="E42" i="14"/>
  <c r="F42" i="14"/>
  <c r="G42" i="14"/>
  <c r="H42" i="14"/>
  <c r="E43" i="14"/>
  <c r="F43" i="14"/>
  <c r="G43" i="14"/>
  <c r="H43" i="14"/>
  <c r="E44" i="14"/>
  <c r="F44" i="14"/>
  <c r="G44" i="14"/>
  <c r="H44" i="14"/>
  <c r="E45" i="14"/>
  <c r="F45" i="14"/>
  <c r="G45" i="14"/>
  <c r="H45" i="14"/>
  <c r="E46" i="14"/>
  <c r="E47" i="14"/>
  <c r="F47" i="14"/>
  <c r="G47" i="14"/>
  <c r="H47" i="14"/>
  <c r="E48" i="14"/>
  <c r="F48" i="14"/>
  <c r="G48" i="14"/>
  <c r="H48" i="14"/>
  <c r="E49" i="14"/>
  <c r="F49" i="14"/>
  <c r="G49" i="14"/>
  <c r="H49" i="14"/>
  <c r="E50" i="14"/>
  <c r="F50" i="14"/>
  <c r="G50" i="14"/>
  <c r="H50" i="14"/>
  <c r="E51" i="14"/>
  <c r="F51" i="14"/>
  <c r="G51" i="14"/>
  <c r="H51" i="14"/>
  <c r="E52" i="14"/>
  <c r="F52" i="14"/>
  <c r="G52" i="14"/>
  <c r="H52" i="14"/>
  <c r="E53" i="14"/>
  <c r="F53" i="14"/>
  <c r="G53" i="14"/>
  <c r="H53" i="14"/>
  <c r="E54" i="14"/>
  <c r="F54" i="14"/>
  <c r="G54" i="14"/>
  <c r="H54" i="14"/>
  <c r="E55" i="14"/>
  <c r="F55" i="14"/>
  <c r="G55" i="14"/>
  <c r="H55" i="14"/>
  <c r="E56" i="14"/>
  <c r="F56" i="14"/>
  <c r="G56" i="14"/>
  <c r="H56" i="14"/>
  <c r="E57" i="14"/>
  <c r="F57" i="14"/>
  <c r="G57" i="14"/>
  <c r="H57" i="14"/>
  <c r="E58" i="14"/>
  <c r="F58" i="14"/>
  <c r="G58" i="14"/>
  <c r="H58" i="14"/>
  <c r="E59" i="14"/>
  <c r="F59" i="14"/>
  <c r="G59" i="14"/>
  <c r="H59" i="14"/>
  <c r="E60" i="14"/>
  <c r="F60" i="14"/>
  <c r="G60" i="14"/>
  <c r="H60" i="14"/>
  <c r="E61" i="14"/>
  <c r="F61" i="14"/>
  <c r="G61" i="14"/>
  <c r="H61" i="14"/>
  <c r="E62" i="14"/>
  <c r="F62" i="14"/>
  <c r="G62" i="14"/>
  <c r="H62" i="14"/>
  <c r="E63" i="14"/>
  <c r="F63" i="14"/>
  <c r="G63" i="14"/>
  <c r="E64" i="14"/>
  <c r="F64" i="14"/>
  <c r="G64" i="14"/>
  <c r="H64" i="14"/>
  <c r="E65" i="14"/>
  <c r="F65" i="14"/>
  <c r="G65" i="14"/>
  <c r="H65" i="14"/>
  <c r="E66" i="14"/>
  <c r="F66" i="14"/>
  <c r="G66" i="14"/>
  <c r="H66" i="14"/>
  <c r="E67" i="14"/>
  <c r="F67" i="14"/>
  <c r="G67" i="14"/>
  <c r="E68" i="14"/>
  <c r="F68" i="14"/>
  <c r="G68" i="14"/>
  <c r="H68" i="14"/>
  <c r="E69" i="14"/>
  <c r="F69" i="14"/>
  <c r="G69" i="14"/>
  <c r="H69" i="14"/>
  <c r="E70" i="14"/>
  <c r="F70" i="14"/>
  <c r="G70" i="14"/>
  <c r="H70" i="14"/>
  <c r="E71" i="14"/>
  <c r="F71" i="14"/>
  <c r="G71" i="14"/>
  <c r="H71" i="14"/>
  <c r="E72" i="14"/>
  <c r="F72" i="14"/>
  <c r="G72" i="14"/>
  <c r="H72" i="14"/>
  <c r="E73" i="14"/>
  <c r="F73" i="14"/>
  <c r="G73" i="14"/>
  <c r="H73" i="14"/>
  <c r="E74" i="14"/>
  <c r="F74" i="14"/>
  <c r="G74" i="14"/>
  <c r="H74" i="14"/>
  <c r="E75" i="14"/>
  <c r="F75" i="14"/>
  <c r="G75" i="14"/>
  <c r="H75" i="14"/>
  <c r="E76" i="14"/>
  <c r="F76" i="14"/>
  <c r="G76" i="14"/>
  <c r="H76" i="14"/>
  <c r="E77" i="14"/>
  <c r="F77" i="14"/>
  <c r="G77" i="14"/>
  <c r="H77" i="14"/>
  <c r="E78" i="14"/>
  <c r="F78" i="14"/>
  <c r="G78" i="14"/>
  <c r="H78" i="14"/>
  <c r="E79" i="14"/>
  <c r="F79" i="14"/>
  <c r="G79" i="14"/>
  <c r="H79" i="14"/>
  <c r="E80" i="14"/>
  <c r="F80" i="14"/>
  <c r="G80" i="14"/>
  <c r="H80" i="14"/>
  <c r="E81" i="14"/>
  <c r="F81" i="14"/>
  <c r="G81" i="14"/>
  <c r="H81" i="14"/>
  <c r="E82" i="14"/>
  <c r="F82" i="14"/>
  <c r="G82" i="14"/>
  <c r="H82" i="14"/>
  <c r="E83" i="14"/>
  <c r="F83" i="14"/>
  <c r="G83" i="14"/>
  <c r="H83" i="14"/>
  <c r="E84" i="14"/>
  <c r="F84" i="14"/>
  <c r="G84" i="14"/>
  <c r="H84" i="14"/>
  <c r="E85" i="14"/>
  <c r="F85" i="14"/>
  <c r="G85" i="14"/>
  <c r="E86" i="14"/>
  <c r="F86" i="14"/>
  <c r="G86" i="14"/>
  <c r="H86" i="14"/>
  <c r="E87" i="14"/>
  <c r="F87" i="14"/>
  <c r="G87" i="14"/>
  <c r="H87" i="14"/>
  <c r="E88" i="14"/>
  <c r="F88" i="14"/>
  <c r="G88" i="14"/>
  <c r="H88" i="14"/>
  <c r="E89" i="14"/>
  <c r="F89" i="14"/>
  <c r="G89" i="14"/>
  <c r="H89" i="14"/>
  <c r="E90" i="14"/>
  <c r="F90" i="14"/>
  <c r="G90" i="14"/>
  <c r="H90" i="14"/>
  <c r="E91" i="14"/>
  <c r="F91" i="14"/>
  <c r="G91" i="14"/>
  <c r="H91" i="14"/>
  <c r="E92" i="14"/>
  <c r="F92" i="14"/>
  <c r="G92" i="14"/>
  <c r="H92" i="14"/>
  <c r="E93" i="14"/>
  <c r="F93" i="14"/>
  <c r="G93" i="14"/>
  <c r="H93" i="14"/>
  <c r="E94" i="14"/>
  <c r="F94" i="14"/>
  <c r="G94" i="14"/>
  <c r="H94" i="14"/>
  <c r="E95" i="14"/>
  <c r="F95" i="14"/>
  <c r="G95" i="14"/>
  <c r="H95" i="14"/>
  <c r="E96" i="14"/>
  <c r="F96" i="14"/>
  <c r="G96" i="14"/>
  <c r="H96" i="14"/>
  <c r="E97" i="14"/>
  <c r="F97" i="14"/>
  <c r="G97" i="14"/>
  <c r="H97" i="14"/>
  <c r="E98" i="14"/>
  <c r="F98" i="14"/>
  <c r="G98" i="14"/>
  <c r="H98" i="14"/>
  <c r="E99" i="14"/>
  <c r="F99" i="14"/>
  <c r="G99" i="14"/>
  <c r="H99" i="14"/>
  <c r="E100" i="14"/>
  <c r="F100" i="14"/>
  <c r="G100" i="14"/>
  <c r="H100" i="14"/>
  <c r="E101" i="14"/>
  <c r="F101" i="14"/>
  <c r="G101" i="14"/>
  <c r="H101" i="14"/>
  <c r="E102" i="14"/>
  <c r="F102" i="14"/>
  <c r="G102" i="14"/>
  <c r="H102" i="14"/>
  <c r="E103" i="14"/>
  <c r="F103" i="14"/>
  <c r="G103" i="14"/>
  <c r="H103" i="14"/>
  <c r="E104" i="14"/>
  <c r="F104" i="14"/>
  <c r="G104" i="14"/>
  <c r="H104" i="14"/>
  <c r="E105" i="14"/>
  <c r="F105" i="14"/>
  <c r="G105" i="14"/>
  <c r="H105" i="14"/>
  <c r="E106" i="14"/>
  <c r="F106" i="14"/>
  <c r="E107" i="14"/>
  <c r="F107" i="14"/>
  <c r="G107" i="14"/>
  <c r="H107" i="14"/>
  <c r="E108" i="14"/>
  <c r="F108" i="14"/>
  <c r="G108" i="14"/>
  <c r="H108" i="14"/>
  <c r="E109" i="14"/>
  <c r="F109" i="14"/>
  <c r="G109" i="14"/>
  <c r="H109" i="14"/>
  <c r="E110" i="14"/>
  <c r="F110" i="14"/>
  <c r="G110" i="14"/>
  <c r="H110" i="14"/>
  <c r="E111" i="14"/>
  <c r="F111" i="14"/>
  <c r="G111" i="14"/>
  <c r="H111" i="14"/>
  <c r="E112" i="14"/>
  <c r="F112" i="14"/>
  <c r="G112" i="14"/>
  <c r="H112" i="14"/>
  <c r="E113" i="14"/>
  <c r="F113" i="14"/>
  <c r="G113" i="14"/>
  <c r="H113" i="14"/>
  <c r="E114" i="14"/>
  <c r="F114" i="14"/>
  <c r="G114" i="14"/>
  <c r="H114" i="14"/>
  <c r="E115" i="14"/>
  <c r="F115" i="14"/>
  <c r="G115" i="14"/>
  <c r="H115" i="14"/>
  <c r="E116" i="14"/>
  <c r="F116" i="14"/>
  <c r="G116" i="14"/>
  <c r="H116" i="14"/>
  <c r="E117" i="14"/>
  <c r="F117" i="14"/>
  <c r="G117" i="14"/>
  <c r="H117" i="14"/>
  <c r="E118" i="14"/>
  <c r="F118" i="14"/>
  <c r="G118" i="14"/>
  <c r="H118" i="14"/>
  <c r="E119" i="14"/>
  <c r="F119" i="14"/>
  <c r="G119" i="14"/>
  <c r="H119" i="14"/>
  <c r="E120" i="14"/>
  <c r="F120" i="14"/>
  <c r="G120" i="14"/>
  <c r="H120" i="14"/>
  <c r="E121" i="14"/>
  <c r="F121" i="14"/>
  <c r="G121" i="14"/>
  <c r="H121" i="14"/>
  <c r="E122" i="14"/>
  <c r="F122" i="14"/>
  <c r="G122" i="14"/>
  <c r="H122" i="14"/>
  <c r="E123" i="14"/>
  <c r="F123" i="14"/>
  <c r="G123" i="14"/>
  <c r="H123" i="14"/>
  <c r="E124" i="14"/>
  <c r="F124" i="14"/>
  <c r="G124" i="14"/>
  <c r="H124" i="14"/>
  <c r="E125" i="14"/>
  <c r="F125" i="14"/>
  <c r="G125" i="14"/>
  <c r="H125" i="14"/>
  <c r="E126" i="14"/>
  <c r="F126" i="14"/>
  <c r="G126" i="14"/>
  <c r="H126" i="14"/>
  <c r="E127" i="14"/>
  <c r="F127" i="14"/>
  <c r="G127" i="14"/>
  <c r="H127" i="14"/>
  <c r="E128" i="14"/>
  <c r="F128" i="14"/>
  <c r="G128" i="14"/>
  <c r="H128" i="14"/>
  <c r="E129" i="14"/>
  <c r="F129" i="14"/>
  <c r="G129" i="14"/>
  <c r="H129" i="14"/>
  <c r="E130" i="14"/>
  <c r="F130" i="14"/>
  <c r="G130" i="14"/>
  <c r="H130" i="14"/>
  <c r="E131" i="14"/>
  <c r="F131" i="14"/>
  <c r="G131" i="14"/>
  <c r="E132" i="14"/>
  <c r="F132" i="14"/>
  <c r="G132" i="14"/>
  <c r="H132" i="14"/>
  <c r="E133" i="14"/>
  <c r="F133" i="14"/>
  <c r="G133" i="14"/>
  <c r="H133" i="14"/>
  <c r="E134" i="14"/>
  <c r="F134" i="14"/>
  <c r="G134" i="14"/>
  <c r="H134" i="14"/>
  <c r="E135" i="14"/>
  <c r="F135" i="14"/>
  <c r="G135" i="14"/>
  <c r="H135" i="14"/>
  <c r="E136" i="14"/>
  <c r="F136" i="14"/>
  <c r="G136" i="14"/>
  <c r="H136" i="14"/>
  <c r="E137" i="14"/>
  <c r="F137" i="14"/>
  <c r="G137" i="14"/>
  <c r="H137" i="14"/>
  <c r="E138" i="14"/>
  <c r="F138" i="14"/>
  <c r="G138" i="14"/>
  <c r="H138" i="14"/>
  <c r="E139" i="14"/>
  <c r="F139" i="14"/>
  <c r="G139" i="14"/>
  <c r="H139" i="14"/>
  <c r="E140" i="14"/>
  <c r="F140" i="14"/>
  <c r="G140" i="14"/>
  <c r="H140" i="14"/>
  <c r="E141" i="14"/>
  <c r="F141" i="14"/>
  <c r="G141" i="14"/>
  <c r="H141" i="14"/>
  <c r="E142" i="14"/>
  <c r="F142" i="14"/>
  <c r="G142" i="14"/>
  <c r="H142" i="14"/>
  <c r="E143" i="14"/>
  <c r="F143" i="14"/>
  <c r="G143" i="14"/>
  <c r="H143" i="14"/>
  <c r="E144" i="14"/>
  <c r="F144" i="14"/>
  <c r="G144" i="14"/>
  <c r="H144" i="14"/>
  <c r="E145" i="14"/>
  <c r="F145" i="14"/>
  <c r="G145" i="14"/>
  <c r="H145" i="14"/>
  <c r="E146" i="14"/>
  <c r="F146" i="14"/>
  <c r="G146" i="14"/>
  <c r="H146" i="14"/>
  <c r="E147" i="14"/>
  <c r="F147" i="14"/>
  <c r="G147" i="14"/>
  <c r="H147" i="14"/>
  <c r="E148" i="14"/>
  <c r="F148" i="14"/>
  <c r="G148" i="14"/>
  <c r="H148" i="14"/>
  <c r="E149" i="14"/>
  <c r="F149" i="14"/>
  <c r="G149" i="14"/>
  <c r="H149" i="14"/>
  <c r="E150" i="14"/>
  <c r="F150" i="14"/>
  <c r="G150" i="14"/>
  <c r="H150" i="14"/>
  <c r="E151" i="14"/>
  <c r="F151" i="14"/>
  <c r="G151" i="14"/>
  <c r="H151" i="14"/>
  <c r="E152" i="14"/>
  <c r="F152" i="14"/>
  <c r="G152" i="14"/>
  <c r="H152" i="14"/>
  <c r="E153" i="14"/>
  <c r="F153" i="14"/>
  <c r="G153" i="14"/>
  <c r="H153" i="14"/>
  <c r="E154" i="14"/>
  <c r="F154" i="14"/>
  <c r="E155" i="14"/>
  <c r="F155" i="14"/>
  <c r="G155" i="14"/>
  <c r="H155" i="14"/>
  <c r="E156" i="14"/>
  <c r="F156" i="14"/>
  <c r="G156" i="14"/>
  <c r="H156" i="14"/>
  <c r="E157" i="14"/>
  <c r="F157" i="14"/>
  <c r="G157" i="14"/>
  <c r="H157" i="14"/>
  <c r="E158" i="14"/>
  <c r="F158" i="14"/>
  <c r="G158" i="14"/>
  <c r="H158" i="14"/>
  <c r="E159" i="14"/>
  <c r="F159" i="14"/>
  <c r="G159" i="14"/>
  <c r="H159" i="14"/>
  <c r="E160" i="14"/>
  <c r="F160" i="14"/>
  <c r="G160" i="14"/>
  <c r="H160" i="14"/>
  <c r="G161" i="14"/>
  <c r="E162" i="14"/>
  <c r="F162" i="14"/>
  <c r="G162" i="14"/>
  <c r="H162" i="14"/>
  <c r="E163" i="14"/>
  <c r="F163" i="14"/>
  <c r="G163" i="14"/>
  <c r="H163" i="14"/>
  <c r="E164" i="14"/>
  <c r="F164" i="14"/>
  <c r="G164" i="14"/>
  <c r="H164" i="14"/>
  <c r="E165" i="14"/>
  <c r="F165" i="14"/>
  <c r="G165" i="14"/>
  <c r="H165" i="14"/>
  <c r="E166" i="14"/>
  <c r="F166" i="14"/>
  <c r="G166" i="14"/>
  <c r="H166" i="14"/>
  <c r="E167" i="14"/>
  <c r="F167" i="14"/>
  <c r="G167" i="14"/>
  <c r="H167" i="14"/>
  <c r="E168" i="14"/>
  <c r="F168" i="14"/>
  <c r="G168" i="14"/>
  <c r="H168" i="14"/>
  <c r="E169" i="14"/>
  <c r="F169" i="14"/>
  <c r="G169" i="14"/>
  <c r="H169" i="14"/>
  <c r="E170" i="14"/>
  <c r="F170" i="14"/>
  <c r="G170" i="14"/>
  <c r="H170" i="14"/>
  <c r="E171" i="14"/>
  <c r="F171" i="14"/>
  <c r="G171" i="14"/>
  <c r="H171" i="14"/>
  <c r="E172" i="14"/>
  <c r="F172" i="14"/>
  <c r="G172" i="14"/>
  <c r="H172" i="14"/>
  <c r="E173" i="14"/>
  <c r="F173" i="14"/>
  <c r="G173" i="14"/>
  <c r="H173" i="14"/>
  <c r="E174" i="14"/>
  <c r="F174" i="14"/>
  <c r="G174" i="14"/>
  <c r="H174" i="14"/>
  <c r="E175" i="14"/>
  <c r="F175" i="14"/>
  <c r="G175" i="14"/>
  <c r="H175" i="14"/>
  <c r="E176" i="14"/>
  <c r="F176" i="14"/>
  <c r="G176" i="14"/>
  <c r="H176" i="14"/>
  <c r="E177" i="14"/>
  <c r="F177" i="14"/>
  <c r="G177" i="14"/>
  <c r="H177" i="14"/>
  <c r="E178" i="14"/>
  <c r="F178" i="14"/>
  <c r="G178" i="14"/>
  <c r="H178" i="14"/>
  <c r="E179" i="14"/>
  <c r="F179" i="14"/>
  <c r="G179" i="14"/>
  <c r="H179" i="14"/>
  <c r="E180" i="14"/>
  <c r="F180" i="14"/>
  <c r="G180" i="14"/>
  <c r="H180" i="14"/>
  <c r="E181" i="14"/>
  <c r="F181" i="14"/>
  <c r="G181" i="14"/>
  <c r="H181" i="14"/>
  <c r="E182" i="14"/>
  <c r="F182" i="14"/>
  <c r="G182" i="14"/>
  <c r="H182" i="14"/>
  <c r="E183" i="14"/>
  <c r="F183" i="14"/>
  <c r="G183" i="14"/>
  <c r="H183" i="14"/>
  <c r="E184" i="14"/>
  <c r="F184" i="14"/>
  <c r="G184" i="14"/>
  <c r="H184" i="14"/>
  <c r="E185" i="14"/>
  <c r="F185" i="14"/>
  <c r="G185" i="14"/>
  <c r="H185" i="14"/>
  <c r="E186" i="14"/>
  <c r="F186" i="14"/>
  <c r="G186" i="14"/>
  <c r="H186" i="14"/>
  <c r="E187" i="14"/>
  <c r="F187" i="14"/>
  <c r="G187" i="14"/>
  <c r="H187" i="14"/>
  <c r="E188" i="14"/>
  <c r="F188" i="14"/>
  <c r="G188" i="14"/>
  <c r="H188" i="14"/>
  <c r="E189" i="14"/>
  <c r="F189" i="14"/>
  <c r="G189" i="14"/>
  <c r="H189" i="14"/>
  <c r="E190" i="14"/>
  <c r="F190" i="14"/>
  <c r="G190" i="14"/>
  <c r="H190" i="14"/>
  <c r="E191" i="14"/>
  <c r="F191" i="14"/>
  <c r="G191" i="14"/>
  <c r="H191" i="14"/>
  <c r="E192" i="14"/>
  <c r="F192" i="14"/>
  <c r="G192" i="14"/>
  <c r="H192" i="14"/>
  <c r="E193" i="14"/>
  <c r="F193" i="14"/>
  <c r="G193" i="14"/>
  <c r="H193" i="14"/>
  <c r="E194" i="14"/>
  <c r="F194" i="14"/>
  <c r="G194" i="14"/>
  <c r="H194" i="14"/>
  <c r="E195" i="14"/>
  <c r="F195" i="14"/>
  <c r="G195" i="14"/>
  <c r="H195" i="14"/>
  <c r="E196" i="14"/>
  <c r="F196" i="14"/>
  <c r="G196" i="14"/>
  <c r="H196" i="14"/>
  <c r="E197" i="14"/>
  <c r="F197" i="14"/>
  <c r="G197" i="14"/>
  <c r="H197" i="14"/>
  <c r="E198" i="14"/>
  <c r="F198" i="14"/>
  <c r="G198" i="14"/>
  <c r="H198" i="14"/>
  <c r="E199" i="14"/>
  <c r="F199" i="14"/>
  <c r="G199" i="14"/>
  <c r="H199" i="14"/>
  <c r="E200" i="14"/>
  <c r="F200" i="14"/>
  <c r="G200" i="14"/>
  <c r="H200" i="14"/>
  <c r="E201" i="14"/>
  <c r="F201" i="14"/>
  <c r="G201" i="14"/>
  <c r="H201" i="14"/>
  <c r="E202" i="14"/>
  <c r="F202" i="14"/>
  <c r="G202" i="14"/>
  <c r="H202" i="14"/>
  <c r="F203" i="14"/>
  <c r="E204" i="14"/>
  <c r="F204" i="14"/>
  <c r="G204" i="14"/>
  <c r="H204" i="14"/>
  <c r="E205" i="14"/>
  <c r="F205" i="14"/>
  <c r="G205" i="14"/>
  <c r="H205" i="14"/>
  <c r="E206" i="14"/>
  <c r="F206" i="14"/>
  <c r="G206" i="14"/>
  <c r="H206" i="14"/>
  <c r="E207" i="14"/>
  <c r="F207" i="14"/>
  <c r="G207" i="14"/>
  <c r="H207" i="14"/>
  <c r="E208" i="14"/>
  <c r="F208" i="14"/>
  <c r="G208" i="14"/>
  <c r="H208" i="14"/>
  <c r="E209" i="14"/>
  <c r="F209" i="14"/>
  <c r="G209" i="14"/>
  <c r="H209" i="14"/>
  <c r="E210" i="14"/>
  <c r="F210" i="14"/>
  <c r="G210" i="14"/>
  <c r="H210" i="14"/>
  <c r="E211" i="14"/>
  <c r="F211" i="14"/>
  <c r="G211" i="14"/>
  <c r="H211" i="14"/>
  <c r="E212" i="14"/>
  <c r="F212" i="14"/>
  <c r="E213" i="14"/>
  <c r="F213" i="14"/>
  <c r="G213" i="14"/>
  <c r="H213" i="14"/>
  <c r="E214" i="14"/>
  <c r="F214" i="14"/>
  <c r="G214" i="14"/>
  <c r="H214" i="14"/>
  <c r="E215" i="14"/>
  <c r="F215" i="14"/>
  <c r="G215" i="14"/>
  <c r="H215" i="14"/>
  <c r="E216" i="14"/>
  <c r="F216" i="14"/>
  <c r="G216" i="14"/>
  <c r="H216" i="14"/>
  <c r="E217" i="14"/>
  <c r="F217" i="14"/>
  <c r="G217" i="14"/>
  <c r="H217" i="14"/>
  <c r="E218" i="14"/>
  <c r="F218" i="14"/>
  <c r="G218" i="14"/>
  <c r="H218" i="14"/>
  <c r="E219" i="14"/>
  <c r="F219" i="14"/>
  <c r="G219" i="14"/>
  <c r="H219" i="14"/>
  <c r="E220" i="14"/>
  <c r="F220" i="14"/>
  <c r="G220" i="14"/>
  <c r="H220" i="14"/>
  <c r="E221" i="14"/>
  <c r="F221" i="14"/>
  <c r="G221" i="14"/>
  <c r="H221" i="14"/>
  <c r="E222" i="14"/>
  <c r="F222" i="14"/>
  <c r="G222" i="14"/>
  <c r="H222" i="14"/>
  <c r="E223" i="14"/>
  <c r="F223" i="14"/>
  <c r="G223" i="14"/>
  <c r="H223" i="14"/>
  <c r="E224" i="14"/>
  <c r="F224" i="14"/>
  <c r="G224" i="14"/>
  <c r="H224" i="14"/>
  <c r="E225" i="14"/>
  <c r="F225" i="14"/>
  <c r="G225" i="14"/>
  <c r="H225" i="14"/>
  <c r="E226" i="14"/>
  <c r="F226" i="14"/>
  <c r="G226" i="14"/>
  <c r="H226" i="14"/>
  <c r="E232" i="15" l="1"/>
  <c r="E220" i="16"/>
  <c r="H220" i="16"/>
  <c r="G220" i="16"/>
  <c r="F220" i="16"/>
  <c r="H232" i="14"/>
  <c r="F232" i="14"/>
  <c r="G232" i="14"/>
  <c r="E232" i="14"/>
  <c r="H218" i="11" l="1"/>
  <c r="G218" i="11"/>
  <c r="F218" i="11"/>
  <c r="E218" i="11"/>
  <c r="H218" i="12"/>
  <c r="G218" i="12"/>
  <c r="F218" i="12"/>
  <c r="E218" i="12"/>
  <c r="H218" i="10"/>
  <c r="G218" i="10"/>
  <c r="F218" i="10"/>
  <c r="E218" i="10"/>
  <c r="H218" i="9"/>
  <c r="G218" i="9"/>
  <c r="F218" i="9"/>
  <c r="E218" i="9"/>
  <c r="E216" i="6"/>
  <c r="F216" i="6"/>
  <c r="G216" i="6"/>
  <c r="H216" i="6"/>
  <c r="H217" i="7"/>
  <c r="G217" i="7"/>
  <c r="E217" i="7"/>
  <c r="F217" i="7"/>
  <c r="H213" i="8" l="1"/>
  <c r="G213" i="8"/>
  <c r="F213" i="8"/>
  <c r="E213" i="8"/>
  <c r="F216" i="5"/>
  <c r="G216" i="5"/>
  <c r="H216" i="5"/>
  <c r="E216" i="5"/>
</calcChain>
</file>

<file path=xl/sharedStrings.xml><?xml version="1.0" encoding="utf-8"?>
<sst xmlns="http://schemas.openxmlformats.org/spreadsheetml/2006/main" count="4270" uniqueCount="359">
  <si>
    <t>Warehouse:</t>
  </si>
  <si>
    <t>Gold Star Foods</t>
  </si>
  <si>
    <t>Quarter:</t>
  </si>
  <si>
    <t>1</t>
  </si>
  <si>
    <t>Reporting Dates:</t>
  </si>
  <si>
    <t>July 2024</t>
  </si>
  <si>
    <t>Region</t>
  </si>
  <si>
    <t>CE ID</t>
  </si>
  <si>
    <t>Contracting Entity Name</t>
  </si>
  <si>
    <t>Delivery Fees Charged</t>
  </si>
  <si>
    <t>Delivery Fees Paid</t>
  </si>
  <si>
    <t>Private Storage Fees Charged</t>
  </si>
  <si>
    <t>Private Storage Fees Paid</t>
  </si>
  <si>
    <t>A PLUS CHARTER SCHOOLS, Inc. DBA A + ACADEMY</t>
  </si>
  <si>
    <t>A PLUS CHARTER SCHOOLS, INC. DBA INSPIRED VISION ACADEMY</t>
  </si>
  <si>
    <t>A.W. BROWN-FELLOWSHIP</t>
  </si>
  <si>
    <t>ABBOTT ISD</t>
  </si>
  <si>
    <t>ACADEMY OF AMERICA DBA ACADEMY OF DALLAS</t>
  </si>
  <si>
    <t>ADVANTAGE ACADEMY</t>
  </si>
  <si>
    <t>ALEDO ISD</t>
  </si>
  <si>
    <t>ALLEN ISD</t>
  </si>
  <si>
    <t>ALVARADO ISD</t>
  </si>
  <si>
    <t>ALVORD ISD</t>
  </si>
  <si>
    <t>ANNA ISD</t>
  </si>
  <si>
    <t>AQUILLA ISD</t>
  </si>
  <si>
    <t>ARGYLE ISD</t>
  </si>
  <si>
    <t>ARLINGTON CLASSIC ACADEMY</t>
  </si>
  <si>
    <t>ARLINGTON ISD</t>
  </si>
  <si>
    <t>AUBREY ISD</t>
  </si>
  <si>
    <t>AVALON ISD</t>
  </si>
  <si>
    <t>AXTELL ISD</t>
  </si>
  <si>
    <t>AZLE ISD</t>
  </si>
  <si>
    <t>BELLEVUE ISD</t>
  </si>
  <si>
    <t>BELLS ISD</t>
  </si>
  <si>
    <t>BIRDVILLE ISD</t>
  </si>
  <si>
    <t>BLOOMING GROVE ISD</t>
  </si>
  <si>
    <t>BLUE RIDGE ISD</t>
  </si>
  <si>
    <t>BLUFF DALE ISD</t>
  </si>
  <si>
    <t>BLUM ISD</t>
  </si>
  <si>
    <t>BONHAM ISD</t>
  </si>
  <si>
    <t>BOSQUEVILLE ISD</t>
  </si>
  <si>
    <t>BOWIE ISD</t>
  </si>
  <si>
    <t>BOYD ISD</t>
  </si>
  <si>
    <t>BRECKENRIDGE ISD</t>
  </si>
  <si>
    <t>BRIDGEPORT ISD</t>
  </si>
  <si>
    <t>BROCK ISD</t>
  </si>
  <si>
    <t>BROOKHAVEN YOUTH RANCH INC.</t>
  </si>
  <si>
    <t>BRUCEVILLE-EDDY ISD</t>
  </si>
  <si>
    <t>BRYSON ISD</t>
  </si>
  <si>
    <t>BURLESON ISD</t>
  </si>
  <si>
    <t>BYNUM ISD</t>
  </si>
  <si>
    <t>CALLISBURG ISD</t>
  </si>
  <si>
    <t>CARROLLTON-FARMERS BRANCH</t>
  </si>
  <si>
    <t>CASTLEBERRY ISD</t>
  </si>
  <si>
    <t>CEDAR HILL ISD</t>
  </si>
  <si>
    <t>CELINA ISD</t>
  </si>
  <si>
    <t>CHICO ISD</t>
  </si>
  <si>
    <t>CHINA SPRING ISD</t>
  </si>
  <si>
    <t>CISCO ISD</t>
  </si>
  <si>
    <t>CITYSCAPE SCHOOLS</t>
  </si>
  <si>
    <t>CLEBURNE ISD</t>
  </si>
  <si>
    <t>CLIFTON ISD</t>
  </si>
  <si>
    <t>COLLINSVILLE ISD</t>
  </si>
  <si>
    <t>COMANCHE ISD</t>
  </si>
  <si>
    <t>COMMUNITY ISD</t>
  </si>
  <si>
    <t>CONNALLY ISD</t>
  </si>
  <si>
    <t>COOLIDGE ISD</t>
  </si>
  <si>
    <t>COPPELL ISD</t>
  </si>
  <si>
    <t>CORSICANA ISD</t>
  </si>
  <si>
    <t>COVINGTON ISD</t>
  </si>
  <si>
    <t>CRANDALL ISD</t>
  </si>
  <si>
    <t>CRANFILLS GAP ISD</t>
  </si>
  <si>
    <t>CRAWFORD ISD</t>
  </si>
  <si>
    <t>CROWLEY ISD</t>
  </si>
  <si>
    <t>D.M. Ministries Community DevCorp</t>
  </si>
  <si>
    <t>Dallas ISD</t>
  </si>
  <si>
    <t>DAWSON ISD</t>
  </si>
  <si>
    <t>DE LEON ISD</t>
  </si>
  <si>
    <t>DECATUR ISD</t>
  </si>
  <si>
    <t>DENISON ISD</t>
  </si>
  <si>
    <t>DENTON ISD</t>
  </si>
  <si>
    <t>DEPT OF JUVENILE SRVS SERVING COOKE, FANNIN, GRAYSON COUNTIES</t>
  </si>
  <si>
    <t>DESOTO ISD</t>
  </si>
  <si>
    <t>DEW ISD</t>
  </si>
  <si>
    <t>DODD CITY ISD</t>
  </si>
  <si>
    <t>DUBLIN ISD</t>
  </si>
  <si>
    <t>DUNCANVILLE ISD</t>
  </si>
  <si>
    <t>EAGLE MT-SAGINAW ISD</t>
  </si>
  <si>
    <t>EAST FORT WORTH  MONTESSORI  ACADEMY</t>
  </si>
  <si>
    <t>EASTLAND ISD</t>
  </si>
  <si>
    <t>ECONOMIC OPPORTUNITIES ADVANCEMENT CORP of PLANNING REGION XII</t>
  </si>
  <si>
    <t>ECTOR ISD</t>
  </si>
  <si>
    <t>ENNIS ISD</t>
  </si>
  <si>
    <t>ERA ISD</t>
  </si>
  <si>
    <t>ERATH EXCELS ACADEMY, INC.</t>
  </si>
  <si>
    <t>ETOILE ISD</t>
  </si>
  <si>
    <t>EVERMAN ISD</t>
  </si>
  <si>
    <t>EVOLUTION ACADEMY CHARTER</t>
  </si>
  <si>
    <t>FAIRFIELD ISD</t>
  </si>
  <si>
    <t>FAITH FAMILY KIDS INC</t>
  </si>
  <si>
    <t>FARMERSVILLE ISD</t>
  </si>
  <si>
    <t>FERRIS ISD</t>
  </si>
  <si>
    <t>FORESTBURG ISD</t>
  </si>
  <si>
    <t>FORNEY ISD</t>
  </si>
  <si>
    <t>FORT WORTH ISD</t>
  </si>
  <si>
    <t>FRISCO ISD</t>
  </si>
  <si>
    <t>FROST ISD</t>
  </si>
  <si>
    <t>Full Filled Project Inc</t>
  </si>
  <si>
    <t>GAINESVILLE ISD</t>
  </si>
  <si>
    <t>GARNER ISD</t>
  </si>
  <si>
    <t>GATEWAY CHARTER ACADEMY</t>
  </si>
  <si>
    <t>Genesis Schools</t>
  </si>
  <si>
    <t>GHOLSON ISD</t>
  </si>
  <si>
    <t>GLEN ROSE ISD</t>
  </si>
  <si>
    <t>GODLEY ISD</t>
  </si>
  <si>
    <t>GOLD BURG ISD</t>
  </si>
  <si>
    <t>GOLDEN RULE SCHOOLS INC.</t>
  </si>
  <si>
    <t>GORDON ISD</t>
  </si>
  <si>
    <t>GORMAN ISD</t>
  </si>
  <si>
    <t>GRAFORD ISD</t>
  </si>
  <si>
    <t>GRAHAM ISD</t>
  </si>
  <si>
    <t>GRANBURY ISD</t>
  </si>
  <si>
    <t>GRAND PRAIRIE ISD</t>
  </si>
  <si>
    <t>GRANDVIEW ISD</t>
  </si>
  <si>
    <t>GRAPEVINE-COLLEYVILLE ISD</t>
  </si>
  <si>
    <t>GREAT HEARTS</t>
  </si>
  <si>
    <t>GROESBECK ISD</t>
  </si>
  <si>
    <t>GUNTER ISD</t>
  </si>
  <si>
    <t>GUSTINE ISD</t>
  </si>
  <si>
    <t>HALLSBURG ISD</t>
  </si>
  <si>
    <t>HAMILTON ISD</t>
  </si>
  <si>
    <t>HARMONY PUBLIC SCHOOLS</t>
  </si>
  <si>
    <t>HENRIETTA ISD</t>
  </si>
  <si>
    <t>HERITAGE ACADEMY CHARTER SCHOOLS, INC.</t>
  </si>
  <si>
    <t>HICO ISD</t>
  </si>
  <si>
    <t>HILLSBORO ISD</t>
  </si>
  <si>
    <t>HONEY GROVE ISD</t>
  </si>
  <si>
    <t>HOWE ISD</t>
  </si>
  <si>
    <t>HUBBARD ISD-HUBBARD</t>
  </si>
  <si>
    <t>HURST-EULESS-BEDFORD ISD</t>
  </si>
  <si>
    <t>IDEA Academy Tarrant County - FDP</t>
  </si>
  <si>
    <t>INTERNATIONAL LEADERSHIP OF TEXAS</t>
  </si>
  <si>
    <t>IREDELL ISD</t>
  </si>
  <si>
    <t>IRVING ISD</t>
  </si>
  <si>
    <t>ITALY ISD</t>
  </si>
  <si>
    <t>ITASCA ISD</t>
  </si>
  <si>
    <t>JACKSBORO ISD</t>
  </si>
  <si>
    <t>JEAN MASSIEU FOUNDATION</t>
  </si>
  <si>
    <t>JOSHUA ISD</t>
  </si>
  <si>
    <t>KAUFMAN ISD</t>
  </si>
  <si>
    <t>KEENE ISD</t>
  </si>
  <si>
    <t>Keller ISD</t>
  </si>
  <si>
    <t>KEMP ISD</t>
  </si>
  <si>
    <t>KENNEDALE ISD</t>
  </si>
  <si>
    <t>KERENS ISD</t>
  </si>
  <si>
    <t>Kids Cove Community Outreach</t>
  </si>
  <si>
    <t>KIPP Dallas-Fort Worth</t>
  </si>
  <si>
    <t>KOPPERL ISD</t>
  </si>
  <si>
    <t>KRUM ISD</t>
  </si>
  <si>
    <t>LA ACADEMIA DE ESTRELLAS</t>
  </si>
  <si>
    <t>LA VEGA ISD</t>
  </si>
  <si>
    <t>LAKE DALLAS ISD</t>
  </si>
  <si>
    <t>LAKE WORTH ISD</t>
  </si>
  <si>
    <t>LANCASTER ISD</t>
  </si>
  <si>
    <t>LEGACY PREPARATORY CHARTER ACADEMY</t>
  </si>
  <si>
    <t>LENA POPE HOME, INC.</t>
  </si>
  <si>
    <t>LEONARD ISD</t>
  </si>
  <si>
    <t>LEWISVILLE ISD</t>
  </si>
  <si>
    <t>LIFE SCHOOL</t>
  </si>
  <si>
    <t>LINDSAY ISD</t>
  </si>
  <si>
    <t>LINGLEVILLE ISD</t>
  </si>
  <si>
    <t>LIPAN ISD</t>
  </si>
  <si>
    <t>LITTLE ELM ISD</t>
  </si>
  <si>
    <t>LORENA ISD</t>
  </si>
  <si>
    <t>LOVEJOY ISD</t>
  </si>
  <si>
    <t>MABANK ISD</t>
  </si>
  <si>
    <t>MALONE ISD</t>
  </si>
  <si>
    <t>MANARA ACADEMY</t>
  </si>
  <si>
    <t>MANSFIELD ISD</t>
  </si>
  <si>
    <t>MART ISD</t>
  </si>
  <si>
    <t>MAYPEARL ISD</t>
  </si>
  <si>
    <t>MCGREGOR ISD</t>
  </si>
  <si>
    <t>MCKINNEY ISD</t>
  </si>
  <si>
    <t>MELISSA ISD</t>
  </si>
  <si>
    <t>MERIDIAN ISD</t>
  </si>
  <si>
    <t>MESQUITE ISD</t>
  </si>
  <si>
    <t>MEXIA ISD</t>
  </si>
  <si>
    <t>MIDLOTHIAN ISD</t>
  </si>
  <si>
    <t>MIDWAY ISD-HENRIETTA</t>
  </si>
  <si>
    <t>MIDWAY ISD-WACO</t>
  </si>
  <si>
    <t>MILDRED ISD</t>
  </si>
  <si>
    <t>MILFORD ISD</t>
  </si>
  <si>
    <t>MILLSAP ISD</t>
  </si>
  <si>
    <t>MINERAL WELLS ISD</t>
  </si>
  <si>
    <t>MOMENTOUS INSTITUTE</t>
  </si>
  <si>
    <t>MONTAGUE ISD</t>
  </si>
  <si>
    <t>MOODY ISD</t>
  </si>
  <si>
    <t>MORGAN ISD</t>
  </si>
  <si>
    <t>MORGAN MILL ISD</t>
  </si>
  <si>
    <t>MOUNT CALM ISD</t>
  </si>
  <si>
    <t>MUENSTER ISD</t>
  </si>
  <si>
    <t>NEWCASTLE ISD</t>
  </si>
  <si>
    <t>NEWMAN INTERNATIONAL SCHOOL OF ARLINGTON</t>
  </si>
  <si>
    <t>NOCONA ISD</t>
  </si>
  <si>
    <t>Nora's Women of Purpose</t>
  </si>
  <si>
    <t>North Texas Collegiate Academy</t>
  </si>
  <si>
    <t>NORTHWEST ISD</t>
  </si>
  <si>
    <t>NOVA CHARTER SCHOOL (SOUTHEAST)</t>
  </si>
  <si>
    <t>NOVA SCHOOLS, WEST OAK CLIFF</t>
  </si>
  <si>
    <t>Nutrition Transitions</t>
  </si>
  <si>
    <t>OLNEY ISD</t>
  </si>
  <si>
    <t>PALMER ISD</t>
  </si>
  <si>
    <t>PALO PINTO ISD</t>
  </si>
  <si>
    <t>PARADISE ISD</t>
  </si>
  <si>
    <t>PEASTER ISD</t>
  </si>
  <si>
    <t>PENELOPE ISD</t>
  </si>
  <si>
    <t>PERRIN-WHITT CONS ISD</t>
  </si>
  <si>
    <t>PETROLIA ISD</t>
  </si>
  <si>
    <t>PHOENIX HOUSES OF TEXAS, INC. - DALLAS FDP SITE</t>
  </si>
  <si>
    <t>PILOT POINT ISD</t>
  </si>
  <si>
    <t>PLANO ISD</t>
  </si>
  <si>
    <t>PONDER ISD</t>
  </si>
  <si>
    <t>POOLVILLE ISD</t>
  </si>
  <si>
    <t>POTTSBORO ISD</t>
  </si>
  <si>
    <t>PRAIRIE VALLEY ISD</t>
  </si>
  <si>
    <t>PREMIER HIGH SCHOOL</t>
  </si>
  <si>
    <t>PRINCETON ISD</t>
  </si>
  <si>
    <t>Promesa Public Schools, Inc.</t>
  </si>
  <si>
    <t>PROSPER ISD</t>
  </si>
  <si>
    <t>RANGER ISD</t>
  </si>
  <si>
    <t>RAPOPORT ACADEMY</t>
  </si>
  <si>
    <t>RED OAK ISD</t>
  </si>
  <si>
    <t>RICE ISD</t>
  </si>
  <si>
    <t>RICHARDSON ISD</t>
  </si>
  <si>
    <t>RIESEL ISD</t>
  </si>
  <si>
    <t>RIO VISTA ISD</t>
  </si>
  <si>
    <t>RISING STAR ISD</t>
  </si>
  <si>
    <t>Robinson ISD</t>
  </si>
  <si>
    <t>ROCKWALL ISD</t>
  </si>
  <si>
    <t>ROYSE CITY ISD</t>
  </si>
  <si>
    <t>S AND S CISD</t>
  </si>
  <si>
    <t>S. Tracy Howard Project</t>
  </si>
  <si>
    <t>SAINT JO ISD</t>
  </si>
  <si>
    <t>SAM RAYBURN ISD</t>
  </si>
  <si>
    <t>SANGER ISD</t>
  </si>
  <si>
    <t>SANTO ISD</t>
  </si>
  <si>
    <t>SAVOY ISD</t>
  </si>
  <si>
    <t>SCURRY-ROSSER ISD</t>
  </si>
  <si>
    <t>SHERMAN ISD</t>
  </si>
  <si>
    <t>SIDNEY ISD</t>
  </si>
  <si>
    <t>SIVELLS BEND ISD</t>
  </si>
  <si>
    <t>SLIDELL ISD</t>
  </si>
  <si>
    <t>SPRINGTOWN ISD</t>
  </si>
  <si>
    <t>ST ANTHONY ACADEMY</t>
  </si>
  <si>
    <t>ST MARY OF CARMEL SCHOOL</t>
  </si>
  <si>
    <t xml:space="preserve">ST MARY SCHOOL  </t>
  </si>
  <si>
    <t>STEPHENVILLE ISD</t>
  </si>
  <si>
    <t>STRAWN ISD</t>
  </si>
  <si>
    <t>SUNNYVALE ISD</t>
  </si>
  <si>
    <t>TARRANT COUNTY JUVENILE BOARD</t>
  </si>
  <si>
    <t>TEAGUE ISD</t>
  </si>
  <si>
    <t>TERRELL ISD</t>
  </si>
  <si>
    <t>TEXANS CAN ACADEMIES</t>
  </si>
  <si>
    <t>THREE WAY ISD</t>
  </si>
  <si>
    <t>TIOGA ISD</t>
  </si>
  <si>
    <t>TJJD-GAINESVILLE STATE SCHOOL - FDP</t>
  </si>
  <si>
    <t>TJJD-MCLENNAN CTY. ST JVNL CORRECTIONAL FAC - FDP</t>
  </si>
  <si>
    <t>TLC ACADEMY</t>
  </si>
  <si>
    <t>TOLAR ISD</t>
  </si>
  <si>
    <t>TOM BEAN ISD</t>
  </si>
  <si>
    <t>TRENTON ISD</t>
  </si>
  <si>
    <t>TRINITY BASIN PREPARATORY</t>
  </si>
  <si>
    <t>UNIVERSAL ACADEMY</t>
  </si>
  <si>
    <t>UPLIFT EDUCATION-NORTH HILLS PREPARATORY</t>
  </si>
  <si>
    <t>UTD/CALLIER CENTER FOR COMMUNICATION DISORDERS</t>
  </si>
  <si>
    <t>VALLEY MILLS ISD</t>
  </si>
  <si>
    <t>VALLEY VIEW ISD-VALLEY VIEW</t>
  </si>
  <si>
    <t>VAN ALSTYNE ISD</t>
  </si>
  <si>
    <t>VENUS ISD</t>
  </si>
  <si>
    <t>Village Hands and Hearts Inc</t>
  </si>
  <si>
    <t>WACO ISD</t>
  </si>
  <si>
    <t>WALNUT BEND ISD</t>
  </si>
  <si>
    <t>WALNUT SPRINGS ISD</t>
  </si>
  <si>
    <t>WAXAHACHIE ISD</t>
  </si>
  <si>
    <t>WAYSIDE SCHOOLS</t>
  </si>
  <si>
    <t>WEATHERFORD ISD</t>
  </si>
  <si>
    <t>WEST DALLAS Community School</t>
  </si>
  <si>
    <t>WEST ISD</t>
  </si>
  <si>
    <t>WHITE SETTLEMENT ISD</t>
  </si>
  <si>
    <t>WHITESBORO ISD</t>
  </si>
  <si>
    <t>WHITEWRIGHT ISD</t>
  </si>
  <si>
    <t>WHITNEY ISD</t>
  </si>
  <si>
    <t>WORTHAM ISD</t>
  </si>
  <si>
    <t>WYLIE ISD-WYLIE</t>
  </si>
  <si>
    <t>TOTALS</t>
  </si>
  <si>
    <t>August 2024</t>
  </si>
  <si>
    <t>ACADEMY OF DALLAS CHARTER SCHOOL</t>
  </si>
  <si>
    <t>APLUS CHARTER DBA INSPIRED VISION ACADEMY</t>
  </si>
  <si>
    <t>APLUS CHARTER SCHOOLS DBA A ACADEMY</t>
  </si>
  <si>
    <t>ARLINGTON CLASSICS ACADEMY</t>
  </si>
  <si>
    <t>AW BROWN LEADERSHIP ACADEMY</t>
  </si>
  <si>
    <t>BRUCEVILLE EDDY ISD</t>
  </si>
  <si>
    <t>CARROLLTON FARMERS BRANCH</t>
  </si>
  <si>
    <t>CITYSCAPE SCHOOLS INC</t>
  </si>
  <si>
    <t>DALLAS ISD</t>
  </si>
  <si>
    <t>DEPT OF JUVENILE SRVS SERVING COOKE FANNIN GRAYSON</t>
  </si>
  <si>
    <t>EAGLE MT SAGINAW ISD</t>
  </si>
  <si>
    <t>EAST FORT WORTH MONTESSORI ACADEMY</t>
  </si>
  <si>
    <t>ERATH EXCELS ACADEMY INC</t>
  </si>
  <si>
    <t>FAITH FAMILY KIDS</t>
  </si>
  <si>
    <t>GENESIS SCHOOLS</t>
  </si>
  <si>
    <t>GOLDEN RULE SCHOOLS INC</t>
  </si>
  <si>
    <t>GRAPEVINE COLLEYVILLE ISD</t>
  </si>
  <si>
    <t>HUBBARD ISD</t>
  </si>
  <si>
    <t>HURST EULESS BEDFORD ISD</t>
  </si>
  <si>
    <t>IDEA ACADEMY TARRANT COUNTY FDP</t>
  </si>
  <si>
    <t>JEAN MASSIEU ACADEMY</t>
  </si>
  <si>
    <t>KELLER ISD</t>
  </si>
  <si>
    <t>LENA POPE HOME INC</t>
  </si>
  <si>
    <t>MIDWAY ISD HENRIETTA</t>
  </si>
  <si>
    <t>MIDWAY ISD WACO</t>
  </si>
  <si>
    <t>NORTH TEXAS COLLEGIATE ACADEMY</t>
  </si>
  <si>
    <t>NORTH TEXAS HARMONY PUBLIC SCHOOLS</t>
  </si>
  <si>
    <t>PERRIN WHITT CONS ISD</t>
  </si>
  <si>
    <t>PETROLIA CISD</t>
  </si>
  <si>
    <t>PROMESA PUBLIC SCHOOLS INC</t>
  </si>
  <si>
    <t>ROBINSON ISD</t>
  </si>
  <si>
    <t>SCURRY ROSSER ISD</t>
  </si>
  <si>
    <t>ST MARY OF CARMEL CATHOLIC SCHOOL</t>
  </si>
  <si>
    <t>TJJD GAINESVILLE STATE SCHOOL</t>
  </si>
  <si>
    <t>TJJD MCLENNAN COUNTY</t>
  </si>
  <si>
    <t>UPLIFT EDUCATION NORTH HILLS PREPARATORY</t>
  </si>
  <si>
    <t>UTDCALLIER CENTER FOR COMMUNICATION DISORDERS</t>
  </si>
  <si>
    <t>VALLEY VIEW ISD</t>
  </si>
  <si>
    <t>WEST DALLAS COMMUNITY SCHOOL</t>
  </si>
  <si>
    <t>WYLIE ISD</t>
  </si>
  <si>
    <t>September 2024</t>
  </si>
  <si>
    <t>7/24-9/24</t>
  </si>
  <si>
    <r>
      <t>Instructions</t>
    </r>
    <r>
      <rPr>
        <sz val="11"/>
        <color theme="1"/>
        <rFont val="Aptos Narrow"/>
        <family val="2"/>
        <scheme val="minor"/>
      </rPr>
      <t>: Please list the Total Delivery Fees charged to CEs, Delivery Fees paid by CEs, Private Storage Fees charged to CEs, and Private Storage Fees Paid by CEs for School Year 2025.</t>
    </r>
  </si>
  <si>
    <r>
      <t>Instructions</t>
    </r>
    <r>
      <rPr>
        <sz val="11"/>
        <color theme="1"/>
        <rFont val="Aptos Narrow"/>
        <family val="2"/>
        <scheme val="minor"/>
      </rPr>
      <t>: Please list the Total Delivery Fees charged to CEs, Delivery Fees paid by CEs, Private Storage Fees charged to CEs, and Private Storage Fees Paid by CEs for School Year 2025</t>
    </r>
  </si>
  <si>
    <t>2</t>
  </si>
  <si>
    <t>October 2024</t>
  </si>
  <si>
    <t>November 2024</t>
  </si>
  <si>
    <t>December 2024</t>
  </si>
  <si>
    <t>10/24-12/24</t>
  </si>
  <si>
    <t>3</t>
  </si>
  <si>
    <t>January 2025</t>
  </si>
  <si>
    <t>825</t>
  </si>
  <si>
    <t>February 2025</t>
  </si>
  <si>
    <t>March 2025</t>
  </si>
  <si>
    <t>1/25-3/25</t>
  </si>
  <si>
    <t/>
  </si>
  <si>
    <t>4</t>
  </si>
  <si>
    <t>April 2025</t>
  </si>
  <si>
    <t>May 2025</t>
  </si>
  <si>
    <t>VALLEY MILLS IDS</t>
  </si>
  <si>
    <t>PLEASTER ISD</t>
  </si>
  <si>
    <t>June 2025</t>
  </si>
  <si>
    <t>4/25-6/25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</si>
</sst>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0.00;\(\$#,##0.00\);\$#,##0.00"/>
    <numFmt numFmtId="165" formatCode="\(\$#,##0.00\);\$#,##0.00;\$#,##0.00"/>
  </numFmts>
  <fonts count="5" x14ac:knownFonts="1">
    <font>
      <sz val="11"/>
      <color theme="1"/>
      <name val="Aptos Narrow"/>
      <family val="2"/>
      <scheme val="minor"/>
    </font>
    <font>
      <sz val="11"/>
      <color theme="1"/>
      <name val="Aptos Narrow"/>
      <family val="2"/>
      <scheme val="minor"/>
    </font>
    <font>
      <b/>
      <sz val="11"/>
      <color theme="1"/>
      <name val="Aptos Narrow"/>
      <family val="2"/>
      <scheme val="minor"/>
    </font>
    <font>
      <b/>
      <sz val="11"/>
      <color rgb="FFFF0000"/>
      <name val="Aptos Narrow"/>
      <family val="2"/>
      <scheme val="minor"/>
    </font>
    <font>
      <sz val="11"/>
      <name val="Aptos Narrow"/>
      <family val="2"/>
      <scheme val="minor"/>
    </font>
  </fonts>
  <fills count="8">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69">
    <xf numFmtId="0" fontId="0" fillId="0" borderId="0" xfId="0"/>
    <xf numFmtId="49" fontId="0" fillId="0" borderId="0" xfId="0" applyNumberFormat="1"/>
    <xf numFmtId="0" fontId="2" fillId="0" borderId="1" xfId="0" applyFont="1" applyBorder="1"/>
    <xf numFmtId="49" fontId="0" fillId="0" borderId="2" xfId="0" applyNumberFormat="1" applyBorder="1"/>
    <xf numFmtId="0" fontId="2" fillId="0" borderId="2" xfId="0" applyFont="1" applyBorder="1"/>
    <xf numFmtId="49" fontId="3" fillId="0" borderId="2" xfId="0" applyNumberFormat="1" applyFont="1" applyBorder="1"/>
    <xf numFmtId="0" fontId="0" fillId="0" borderId="0" xfId="0" applyAlignment="1">
      <alignment wrapText="1"/>
    </xf>
    <xf numFmtId="0" fontId="0" fillId="0" borderId="7" xfId="0" applyBorder="1" applyAlignment="1">
      <alignment horizontal="left" wrapText="1"/>
    </xf>
    <xf numFmtId="49" fontId="0" fillId="0" borderId="7" xfId="0" applyNumberFormat="1" applyBorder="1" applyAlignment="1">
      <alignment horizontal="left" wrapText="1"/>
    </xf>
    <xf numFmtId="0" fontId="0" fillId="2" borderId="9" xfId="0" applyFill="1" applyBorder="1"/>
    <xf numFmtId="49" fontId="0" fillId="2" borderId="9" xfId="0" applyNumberFormat="1" applyFill="1" applyBorder="1"/>
    <xf numFmtId="0" fontId="0" fillId="0" borderId="9" xfId="0" applyBorder="1"/>
    <xf numFmtId="49" fontId="0" fillId="0" borderId="9" xfId="0" applyNumberFormat="1" applyBorder="1"/>
    <xf numFmtId="44" fontId="0" fillId="0" borderId="9" xfId="1" applyFont="1" applyFill="1" applyBorder="1"/>
    <xf numFmtId="44" fontId="0" fillId="0" borderId="9" xfId="1" applyFont="1" applyBorder="1"/>
    <xf numFmtId="0" fontId="2" fillId="3" borderId="10" xfId="0" applyFont="1" applyFill="1" applyBorder="1"/>
    <xf numFmtId="44" fontId="0" fillId="0" borderId="9" xfId="0" applyNumberFormat="1" applyBorder="1"/>
    <xf numFmtId="0" fontId="0" fillId="0" borderId="0" xfId="0" applyAlignment="1">
      <alignment horizontal="center" vertical="center"/>
    </xf>
    <xf numFmtId="49" fontId="0" fillId="0" borderId="0" xfId="0" applyNumberFormat="1" applyAlignment="1">
      <alignment horizontal="center" vertical="center"/>
    </xf>
    <xf numFmtId="0" fontId="2" fillId="0" borderId="1" xfId="0" applyFont="1" applyBorder="1" applyAlignment="1">
      <alignment horizontal="center" vertical="center"/>
    </xf>
    <xf numFmtId="49" fontId="0" fillId="0" borderId="2" xfId="0" applyNumberFormat="1" applyBorder="1" applyAlignment="1">
      <alignment horizontal="center" vertical="center"/>
    </xf>
    <xf numFmtId="0" fontId="2" fillId="0" borderId="2" xfId="0" applyFont="1" applyBorder="1" applyAlignment="1">
      <alignment horizontal="center" vertical="center"/>
    </xf>
    <xf numFmtId="49" fontId="3" fillId="0" borderId="2" xfId="0" applyNumberFormat="1" applyFont="1" applyBorder="1" applyAlignment="1">
      <alignment horizontal="center" vertical="center"/>
    </xf>
    <xf numFmtId="0" fontId="0" fillId="0" borderId="0" xfId="0" applyAlignment="1">
      <alignment horizontal="center" vertical="center" wrapText="1"/>
    </xf>
    <xf numFmtId="0" fontId="0" fillId="0" borderId="7" xfId="0" applyBorder="1" applyAlignment="1">
      <alignment horizontal="center" vertical="center" wrapText="1"/>
    </xf>
    <xf numFmtId="49" fontId="0" fillId="0" borderId="7" xfId="0" applyNumberFormat="1" applyBorder="1" applyAlignment="1">
      <alignment horizontal="center" vertical="center" wrapText="1"/>
    </xf>
    <xf numFmtId="0" fontId="0" fillId="2" borderId="9" xfId="0" applyFill="1" applyBorder="1" applyAlignment="1">
      <alignment horizontal="center" vertical="center"/>
    </xf>
    <xf numFmtId="49" fontId="0" fillId="2" borderId="9" xfId="0" applyNumberFormat="1" applyFill="1" applyBorder="1" applyAlignment="1">
      <alignment horizontal="center"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44" fontId="0" fillId="0" borderId="9" xfId="1" applyFont="1" applyFill="1" applyBorder="1" applyAlignment="1">
      <alignment horizontal="center" vertical="center"/>
    </xf>
    <xf numFmtId="44" fontId="0" fillId="0" borderId="9" xfId="1" applyFont="1" applyBorder="1" applyAlignment="1">
      <alignment horizontal="center" vertical="center"/>
    </xf>
    <xf numFmtId="0" fontId="2" fillId="3" borderId="10" xfId="0" applyFont="1" applyFill="1" applyBorder="1" applyAlignment="1">
      <alignment horizontal="center" vertical="center"/>
    </xf>
    <xf numFmtId="44" fontId="0" fillId="0" borderId="9" xfId="0" applyNumberFormat="1" applyBorder="1" applyAlignment="1">
      <alignment horizontal="center" vertical="center"/>
    </xf>
    <xf numFmtId="0" fontId="0" fillId="4" borderId="9" xfId="0" applyFill="1" applyBorder="1" applyAlignment="1">
      <alignment horizontal="center" vertical="center"/>
    </xf>
    <xf numFmtId="49" fontId="0" fillId="4" borderId="9" xfId="0" applyNumberFormat="1" applyFill="1" applyBorder="1" applyAlignment="1">
      <alignment horizontal="center" vertical="center"/>
    </xf>
    <xf numFmtId="44" fontId="4" fillId="5" borderId="9" xfId="1" applyFont="1" applyFill="1" applyBorder="1" applyAlignment="1">
      <alignment horizontal="center" vertical="center"/>
    </xf>
    <xf numFmtId="44" fontId="4" fillId="0" borderId="9" xfId="1" applyFont="1" applyFill="1" applyBorder="1" applyAlignment="1">
      <alignment horizontal="center" vertical="center"/>
    </xf>
    <xf numFmtId="0" fontId="2" fillId="6" borderId="10" xfId="0" applyFont="1" applyFill="1" applyBorder="1" applyAlignment="1">
      <alignment horizontal="center" vertical="center"/>
    </xf>
    <xf numFmtId="44" fontId="2" fillId="6" borderId="9" xfId="0" applyNumberFormat="1" applyFont="1" applyFill="1" applyBorder="1" applyAlignment="1">
      <alignment horizontal="center" vertical="center"/>
    </xf>
    <xf numFmtId="44" fontId="0" fillId="0" borderId="0" xfId="1" applyFont="1" applyAlignment="1">
      <alignment horizontal="center" vertical="center"/>
    </xf>
    <xf numFmtId="44" fontId="0" fillId="0" borderId="0" xfId="0" applyNumberFormat="1" applyAlignment="1">
      <alignment horizontal="center" vertical="center"/>
    </xf>
    <xf numFmtId="0" fontId="2" fillId="0" borderId="0" xfId="0" applyFont="1" applyAlignment="1">
      <alignment horizontal="center" vertical="center"/>
    </xf>
    <xf numFmtId="44" fontId="2" fillId="0" borderId="0" xfId="0" applyNumberFormat="1" applyFont="1" applyAlignment="1">
      <alignment horizontal="center" vertical="center"/>
    </xf>
    <xf numFmtId="44" fontId="0" fillId="0" borderId="0" xfId="1" applyFont="1" applyFill="1" applyBorder="1" applyAlignment="1">
      <alignment horizontal="center" vertical="center"/>
    </xf>
    <xf numFmtId="14" fontId="0" fillId="0" borderId="0" xfId="0" applyNumberFormat="1" applyAlignment="1">
      <alignment horizontal="center" vertical="center"/>
    </xf>
    <xf numFmtId="164" fontId="0" fillId="0" borderId="0" xfId="0" applyNumberFormat="1"/>
    <xf numFmtId="165" fontId="0" fillId="0" borderId="0" xfId="0" applyNumberFormat="1"/>
    <xf numFmtId="44" fontId="4" fillId="4" borderId="9" xfId="1" applyFont="1" applyFill="1" applyBorder="1" applyAlignment="1">
      <alignment horizontal="center" vertical="center"/>
    </xf>
    <xf numFmtId="2" fontId="0" fillId="0" borderId="0" xfId="0" applyNumberFormat="1" applyAlignment="1">
      <alignment horizontal="center" vertical="center"/>
    </xf>
    <xf numFmtId="2" fontId="0" fillId="0" borderId="0" xfId="1" applyNumberFormat="1" applyFont="1" applyFill="1" applyBorder="1" applyAlignment="1">
      <alignment horizontal="center" vertical="center"/>
    </xf>
    <xf numFmtId="0" fontId="0" fillId="7" borderId="9" xfId="0" applyFill="1" applyBorder="1" applyAlignment="1">
      <alignment horizontal="center" vertical="center"/>
    </xf>
    <xf numFmtId="49" fontId="0" fillId="7" borderId="9" xfId="0" applyNumberFormat="1" applyFill="1" applyBorder="1" applyAlignment="1">
      <alignment horizontal="center" vertical="center"/>
    </xf>
    <xf numFmtId="44" fontId="4" fillId="7" borderId="9" xfId="1" applyFont="1" applyFill="1" applyBorder="1" applyAlignment="1">
      <alignment horizontal="center" vertical="center"/>
    </xf>
    <xf numFmtId="0" fontId="0" fillId="0" borderId="0" xfId="0" applyAlignment="1">
      <alignment horizontal="center"/>
    </xf>
    <xf numFmtId="0" fontId="2" fillId="0" borderId="3" xfId="0" applyFont="1" applyBorder="1" applyAlignment="1">
      <alignment horizontal="left"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9" xfId="0" applyFill="1" applyBorder="1" applyAlignment="1">
      <alignment horizontal="center" vertical="center"/>
    </xf>
    <xf numFmtId="49" fontId="0" fillId="0" borderId="9" xfId="0" applyNumberFormat="1" applyFill="1" applyBorder="1" applyAlignment="1">
      <alignment horizontal="center" vertical="center"/>
    </xf>
  </cellXfs>
  <cellStyles count="2">
    <cellStyle name="Currency" xfId="1" builtinId="4"/>
    <cellStyle name="Normal" xfId="0" builtinId="0"/>
  </cellStyles>
  <dxfs count="2">
    <dxf>
      <fill>
        <patternFill patternType="none">
          <fgColor indexed="64"/>
          <bgColor indexed="65"/>
        </patternFill>
      </fill>
    </dxf>
    <dxf>
      <fill>
        <patternFill patternType="solid">
          <fgColor rgb="FFFFFF00"/>
          <bgColor rgb="FF000000"/>
        </patternFill>
      </fill>
    </dxf>
  </dxfs>
  <tableStyles count="1" defaultTableStyle="TableStyleMedium2" defaultPivotStyle="PivotStyleLight16">
    <tableStyle name="Invisible" pivot="0" table="0" count="0" xr9:uid="{DCCAADC3-FBA0-4C43-BDB8-6A2603D3A9A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moya\Downloads\TX%20Billing%20Data.xlsx" TargetMode="External"/><Relationship Id="rId1" Type="http://schemas.openxmlformats.org/officeDocument/2006/relationships/externalLinkPath" Target="https://goodsource-my.sharepoint.com/Users/smoya/Downloads/TX%20Billing%20Dat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smoya\Downloads\data%20(5).xlsx" TargetMode="External"/><Relationship Id="rId1" Type="http://schemas.openxmlformats.org/officeDocument/2006/relationships/externalLinkPath" Target="file:///C:\Users\smoya\Downloads\data%20(5).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smoya\Downloads\data%20(4).xlsx" TargetMode="External"/><Relationship Id="rId1" Type="http://schemas.openxmlformats.org/officeDocument/2006/relationships/externalLinkPath" Target="file:///C:\Users\smoya\Downloads\data%2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 val="Sheet1"/>
      <sheetName val="Sheet2"/>
      <sheetName val="Sheet3"/>
      <sheetName val="Sheet4"/>
    </sheetNames>
    <sheetDataSet>
      <sheetData sheetId="0"/>
      <sheetData sheetId="1">
        <row r="1">
          <cell r="C1" t="str">
            <v>CE No.</v>
          </cell>
          <cell r="D1" t="str">
            <v>Delivery Fees Charged</v>
          </cell>
          <cell r="E1" t="str">
            <v>Delivery Fees Paid</v>
          </cell>
          <cell r="F1" t="str">
            <v>Private Storage Fees Charged</v>
          </cell>
          <cell r="G1" t="str">
            <v>Private Storage Fees Paid</v>
          </cell>
        </row>
        <row r="2">
          <cell r="C2">
            <v>579</v>
          </cell>
          <cell r="D2" t="str">
            <v/>
          </cell>
          <cell r="E2">
            <v>164.5</v>
          </cell>
          <cell r="F2" t="str">
            <v/>
          </cell>
          <cell r="G2" t="str">
            <v/>
          </cell>
        </row>
        <row r="3">
          <cell r="C3">
            <v>247</v>
          </cell>
          <cell r="D3" t="str">
            <v/>
          </cell>
          <cell r="E3" t="str">
            <v/>
          </cell>
          <cell r="F3">
            <v>330</v>
          </cell>
          <cell r="G3" t="str">
            <v/>
          </cell>
        </row>
        <row r="4">
          <cell r="C4">
            <v>251</v>
          </cell>
          <cell r="D4" t="str">
            <v/>
          </cell>
          <cell r="E4" t="str">
            <v/>
          </cell>
          <cell r="F4">
            <v>66.25</v>
          </cell>
          <cell r="G4" t="str">
            <v/>
          </cell>
        </row>
        <row r="5">
          <cell r="C5">
            <v>901</v>
          </cell>
          <cell r="D5" t="str">
            <v/>
          </cell>
          <cell r="E5" t="str">
            <v/>
          </cell>
          <cell r="F5" t="str">
            <v/>
          </cell>
          <cell r="G5" t="str">
            <v/>
          </cell>
        </row>
        <row r="6">
          <cell r="C6">
            <v>195</v>
          </cell>
          <cell r="D6" t="str">
            <v/>
          </cell>
          <cell r="E6">
            <v>133.98000000000002</v>
          </cell>
          <cell r="F6" t="str">
            <v/>
          </cell>
          <cell r="G6" t="str">
            <v/>
          </cell>
        </row>
        <row r="7">
          <cell r="C7">
            <v>663</v>
          </cell>
          <cell r="D7" t="str">
            <v/>
          </cell>
          <cell r="E7">
            <v>4093.51</v>
          </cell>
          <cell r="F7">
            <v>380.00000000000006</v>
          </cell>
          <cell r="G7" t="str">
            <v/>
          </cell>
        </row>
        <row r="8">
          <cell r="C8">
            <v>1164</v>
          </cell>
          <cell r="D8" t="str">
            <v/>
          </cell>
          <cell r="E8" t="str">
            <v/>
          </cell>
          <cell r="F8" t="str">
            <v/>
          </cell>
          <cell r="G8" t="str">
            <v/>
          </cell>
        </row>
        <row r="9">
          <cell r="C9">
            <v>196</v>
          </cell>
          <cell r="D9">
            <v>8575.4</v>
          </cell>
          <cell r="E9">
            <v>10145.469999999998</v>
          </cell>
          <cell r="F9">
            <v>5093.75</v>
          </cell>
          <cell r="G9" t="str">
            <v/>
          </cell>
        </row>
        <row r="10">
          <cell r="C10">
            <v>261</v>
          </cell>
          <cell r="D10" t="str">
            <v/>
          </cell>
          <cell r="E10">
            <v>116.62</v>
          </cell>
          <cell r="F10">
            <v>5</v>
          </cell>
          <cell r="G10">
            <v>5</v>
          </cell>
        </row>
        <row r="11">
          <cell r="C11">
            <v>260</v>
          </cell>
          <cell r="D11" t="str">
            <v/>
          </cell>
          <cell r="E11">
            <v>148.05000000000001</v>
          </cell>
          <cell r="F11" t="str">
            <v/>
          </cell>
          <cell r="G11" t="str">
            <v/>
          </cell>
        </row>
        <row r="12">
          <cell r="C12">
            <v>588</v>
          </cell>
          <cell r="D12" t="str">
            <v/>
          </cell>
          <cell r="E12">
            <v>822.04</v>
          </cell>
          <cell r="F12" t="str">
            <v/>
          </cell>
          <cell r="G12">
            <v>87.4</v>
          </cell>
        </row>
        <row r="13">
          <cell r="C13">
            <v>303</v>
          </cell>
          <cell r="D13" t="str">
            <v/>
          </cell>
          <cell r="E13" t="str">
            <v/>
          </cell>
          <cell r="F13">
            <v>12.5</v>
          </cell>
          <cell r="G13" t="str">
            <v/>
          </cell>
        </row>
        <row r="14">
          <cell r="C14">
            <v>4171</v>
          </cell>
          <cell r="D14" t="str">
            <v/>
          </cell>
          <cell r="E14" t="str">
            <v/>
          </cell>
          <cell r="F14" t="str">
            <v/>
          </cell>
          <cell r="G14" t="str">
            <v/>
          </cell>
        </row>
        <row r="15">
          <cell r="C15">
            <v>1017</v>
          </cell>
          <cell r="D15" t="str">
            <v/>
          </cell>
          <cell r="E15">
            <v>164.5</v>
          </cell>
          <cell r="F15" t="str">
            <v/>
          </cell>
          <cell r="G15" t="str">
            <v/>
          </cell>
        </row>
        <row r="16">
          <cell r="C16">
            <v>301</v>
          </cell>
          <cell r="D16" t="str">
            <v/>
          </cell>
          <cell r="E16" t="str">
            <v/>
          </cell>
          <cell r="F16" t="str">
            <v/>
          </cell>
          <cell r="G16" t="str">
            <v/>
          </cell>
        </row>
        <row r="17">
          <cell r="C17">
            <v>331</v>
          </cell>
          <cell r="D17" t="str">
            <v/>
          </cell>
          <cell r="E17">
            <v>164.5</v>
          </cell>
          <cell r="F17" t="str">
            <v/>
          </cell>
          <cell r="G17" t="str">
            <v/>
          </cell>
        </row>
        <row r="18">
          <cell r="C18">
            <v>255</v>
          </cell>
          <cell r="D18" t="str">
            <v/>
          </cell>
          <cell r="E18" t="str">
            <v/>
          </cell>
          <cell r="F18" t="str">
            <v/>
          </cell>
          <cell r="G18" t="str">
            <v/>
          </cell>
        </row>
        <row r="19">
          <cell r="C19">
            <v>791</v>
          </cell>
          <cell r="D19" t="str">
            <v/>
          </cell>
          <cell r="E19">
            <v>131.6</v>
          </cell>
          <cell r="F19" t="str">
            <v/>
          </cell>
          <cell r="G19" t="str">
            <v/>
          </cell>
        </row>
        <row r="20">
          <cell r="C20">
            <v>1027</v>
          </cell>
          <cell r="D20" t="str">
            <v/>
          </cell>
          <cell r="E20" t="str">
            <v/>
          </cell>
          <cell r="F20">
            <v>20</v>
          </cell>
          <cell r="G20" t="str">
            <v/>
          </cell>
        </row>
        <row r="21">
          <cell r="C21">
            <v>185</v>
          </cell>
          <cell r="D21" t="str">
            <v/>
          </cell>
          <cell r="E21" t="str">
            <v/>
          </cell>
          <cell r="F21" t="str">
            <v/>
          </cell>
          <cell r="G21" t="str">
            <v/>
          </cell>
        </row>
        <row r="22">
          <cell r="C22">
            <v>424</v>
          </cell>
          <cell r="D22" t="str">
            <v/>
          </cell>
          <cell r="E22" t="str">
            <v/>
          </cell>
          <cell r="F22" t="str">
            <v/>
          </cell>
          <cell r="G22" t="str">
            <v/>
          </cell>
        </row>
        <row r="23">
          <cell r="C23">
            <v>1018</v>
          </cell>
          <cell r="D23" t="str">
            <v/>
          </cell>
          <cell r="E23" t="str">
            <v/>
          </cell>
          <cell r="F23" t="str">
            <v/>
          </cell>
          <cell r="G23" t="str">
            <v/>
          </cell>
        </row>
        <row r="24">
          <cell r="C24">
            <v>850</v>
          </cell>
          <cell r="D24" t="str">
            <v/>
          </cell>
          <cell r="E24">
            <v>164.5</v>
          </cell>
          <cell r="F24" t="str">
            <v/>
          </cell>
          <cell r="G24" t="str">
            <v/>
          </cell>
        </row>
        <row r="25">
          <cell r="C25">
            <v>206</v>
          </cell>
          <cell r="D25" t="str">
            <v/>
          </cell>
          <cell r="E25" t="str">
            <v/>
          </cell>
          <cell r="F25" t="str">
            <v/>
          </cell>
          <cell r="G25" t="str">
            <v/>
          </cell>
        </row>
        <row r="26">
          <cell r="C26">
            <v>358</v>
          </cell>
          <cell r="D26" t="str">
            <v/>
          </cell>
          <cell r="E26" t="str">
            <v/>
          </cell>
          <cell r="F26" t="str">
            <v/>
          </cell>
          <cell r="G26" t="str">
            <v/>
          </cell>
        </row>
        <row r="27">
          <cell r="C27">
            <v>589</v>
          </cell>
          <cell r="D27" t="str">
            <v/>
          </cell>
          <cell r="E27">
            <v>532.25</v>
          </cell>
          <cell r="F27">
            <v>46.25</v>
          </cell>
          <cell r="G27">
            <v>46.25</v>
          </cell>
        </row>
        <row r="28">
          <cell r="C28">
            <v>366</v>
          </cell>
          <cell r="D28" t="str">
            <v/>
          </cell>
          <cell r="E28" t="str">
            <v/>
          </cell>
          <cell r="F28" t="str">
            <v/>
          </cell>
          <cell r="G28" t="str">
            <v/>
          </cell>
        </row>
        <row r="29">
          <cell r="C29">
            <v>796</v>
          </cell>
          <cell r="D29" t="str">
            <v/>
          </cell>
          <cell r="E29" t="str">
            <v/>
          </cell>
          <cell r="F29">
            <v>12.5</v>
          </cell>
          <cell r="G29" t="str">
            <v/>
          </cell>
        </row>
        <row r="30">
          <cell r="C30">
            <v>822</v>
          </cell>
          <cell r="D30" t="str">
            <v/>
          </cell>
          <cell r="E30" t="str">
            <v/>
          </cell>
          <cell r="F30" t="str">
            <v/>
          </cell>
          <cell r="G30" t="str">
            <v/>
          </cell>
        </row>
        <row r="31">
          <cell r="C31">
            <v>1165</v>
          </cell>
          <cell r="D31" t="str">
            <v/>
          </cell>
          <cell r="E31" t="str">
            <v/>
          </cell>
          <cell r="F31" t="str">
            <v/>
          </cell>
          <cell r="G31" t="str">
            <v/>
          </cell>
        </row>
        <row r="32">
          <cell r="C32">
            <v>1003</v>
          </cell>
          <cell r="D32" t="str">
            <v/>
          </cell>
          <cell r="E32">
            <v>147.84</v>
          </cell>
          <cell r="F32" t="str">
            <v/>
          </cell>
          <cell r="G32" t="str">
            <v/>
          </cell>
        </row>
        <row r="33">
          <cell r="C33">
            <v>1166</v>
          </cell>
          <cell r="D33" t="str">
            <v/>
          </cell>
          <cell r="E33" t="str">
            <v/>
          </cell>
          <cell r="F33" t="str">
            <v/>
          </cell>
          <cell r="G33" t="str">
            <v/>
          </cell>
        </row>
        <row r="34">
          <cell r="C34">
            <v>903</v>
          </cell>
          <cell r="D34" t="str">
            <v/>
          </cell>
          <cell r="E34" t="str">
            <v/>
          </cell>
          <cell r="F34" t="str">
            <v/>
          </cell>
          <cell r="G34" t="str">
            <v/>
          </cell>
        </row>
        <row r="35">
          <cell r="C35">
            <v>792</v>
          </cell>
          <cell r="D35" t="str">
            <v/>
          </cell>
          <cell r="E35" t="str">
            <v/>
          </cell>
          <cell r="F35" t="str">
            <v/>
          </cell>
          <cell r="G35" t="str">
            <v/>
          </cell>
        </row>
        <row r="36">
          <cell r="C36">
            <v>634</v>
          </cell>
          <cell r="D36" t="str">
            <v/>
          </cell>
          <cell r="E36" t="str">
            <v/>
          </cell>
          <cell r="F36" t="str">
            <v/>
          </cell>
          <cell r="G36" t="str">
            <v/>
          </cell>
        </row>
        <row r="37">
          <cell r="C37">
            <v>664</v>
          </cell>
          <cell r="D37" t="str">
            <v/>
          </cell>
          <cell r="E37" t="str">
            <v/>
          </cell>
          <cell r="F37" t="str">
            <v/>
          </cell>
          <cell r="G37" t="str">
            <v/>
          </cell>
        </row>
        <row r="38">
          <cell r="C38">
            <v>580</v>
          </cell>
          <cell r="D38" t="str">
            <v/>
          </cell>
          <cell r="E38" t="str">
            <v/>
          </cell>
          <cell r="F38">
            <v>3.75</v>
          </cell>
          <cell r="G38">
            <v>3.75</v>
          </cell>
        </row>
        <row r="39">
          <cell r="C39">
            <v>225</v>
          </cell>
          <cell r="D39" t="str">
            <v/>
          </cell>
          <cell r="E39" t="str">
            <v/>
          </cell>
          <cell r="F39" t="str">
            <v/>
          </cell>
          <cell r="G39" t="str">
            <v/>
          </cell>
        </row>
        <row r="40">
          <cell r="C40">
            <v>274</v>
          </cell>
          <cell r="D40" t="str">
            <v/>
          </cell>
          <cell r="E40" t="str">
            <v/>
          </cell>
          <cell r="F40" t="str">
            <v/>
          </cell>
          <cell r="G40" t="str">
            <v/>
          </cell>
        </row>
        <row r="41">
          <cell r="C41">
            <v>1029</v>
          </cell>
          <cell r="D41" t="str">
            <v/>
          </cell>
          <cell r="E41" t="str">
            <v/>
          </cell>
          <cell r="F41">
            <v>297.5</v>
          </cell>
          <cell r="G41">
            <v>297.5</v>
          </cell>
        </row>
        <row r="42">
          <cell r="C42">
            <v>275</v>
          </cell>
          <cell r="D42" t="str">
            <v/>
          </cell>
          <cell r="E42" t="str">
            <v/>
          </cell>
          <cell r="F42" t="str">
            <v/>
          </cell>
          <cell r="G42" t="str">
            <v/>
          </cell>
        </row>
        <row r="43">
          <cell r="C43">
            <v>197</v>
          </cell>
          <cell r="D43">
            <v>1630.34</v>
          </cell>
          <cell r="E43">
            <v>2805.36</v>
          </cell>
          <cell r="F43">
            <v>13.75</v>
          </cell>
          <cell r="G43">
            <v>13.75</v>
          </cell>
        </row>
        <row r="44">
          <cell r="C44">
            <v>1167</v>
          </cell>
          <cell r="D44" t="str">
            <v/>
          </cell>
          <cell r="E44" t="str">
            <v/>
          </cell>
          <cell r="F44" t="str">
            <v/>
          </cell>
          <cell r="G44" t="str">
            <v/>
          </cell>
        </row>
        <row r="45">
          <cell r="C45">
            <v>793</v>
          </cell>
          <cell r="D45" t="str">
            <v/>
          </cell>
          <cell r="E45" t="str">
            <v/>
          </cell>
          <cell r="F45" t="str">
            <v/>
          </cell>
          <cell r="G45" t="str">
            <v/>
          </cell>
        </row>
        <row r="46">
          <cell r="C46">
            <v>322</v>
          </cell>
          <cell r="D46" t="str">
            <v/>
          </cell>
          <cell r="E46">
            <v>1144.57</v>
          </cell>
          <cell r="F46">
            <v>116.25</v>
          </cell>
          <cell r="G46" t="str">
            <v/>
          </cell>
        </row>
        <row r="47">
          <cell r="C47">
            <v>270</v>
          </cell>
          <cell r="D47">
            <v>0</v>
          </cell>
          <cell r="E47">
            <v>3326.17</v>
          </cell>
          <cell r="F47">
            <v>197.49999999999997</v>
          </cell>
          <cell r="G47">
            <v>197.49999999999997</v>
          </cell>
        </row>
        <row r="48">
          <cell r="C48">
            <v>665</v>
          </cell>
          <cell r="D48">
            <v>5.74</v>
          </cell>
          <cell r="E48">
            <v>3354.6800000000003</v>
          </cell>
          <cell r="F48">
            <v>452.50000000000006</v>
          </cell>
          <cell r="G48">
            <v>452.50000000000006</v>
          </cell>
        </row>
        <row r="49">
          <cell r="C49">
            <v>96</v>
          </cell>
          <cell r="D49" t="str">
            <v/>
          </cell>
          <cell r="E49">
            <v>123.48</v>
          </cell>
          <cell r="F49">
            <v>11.25</v>
          </cell>
          <cell r="G49">
            <v>11.25</v>
          </cell>
        </row>
        <row r="50">
          <cell r="C50">
            <v>425</v>
          </cell>
          <cell r="D50">
            <v>892.8</v>
          </cell>
          <cell r="E50" t="str">
            <v/>
          </cell>
          <cell r="F50" t="str">
            <v/>
          </cell>
          <cell r="G50" t="str">
            <v/>
          </cell>
        </row>
        <row r="51">
          <cell r="C51">
            <v>216</v>
          </cell>
          <cell r="D51" t="str">
            <v/>
          </cell>
          <cell r="E51">
            <v>147.84</v>
          </cell>
          <cell r="F51" t="str">
            <v/>
          </cell>
          <cell r="G51" t="str">
            <v/>
          </cell>
        </row>
        <row r="52">
          <cell r="C52">
            <v>207</v>
          </cell>
          <cell r="D52" t="str">
            <v/>
          </cell>
          <cell r="E52" t="str">
            <v/>
          </cell>
          <cell r="F52" t="str">
            <v/>
          </cell>
          <cell r="G52" t="str">
            <v/>
          </cell>
        </row>
        <row r="53">
          <cell r="C53">
            <v>794</v>
          </cell>
          <cell r="D53" t="str">
            <v/>
          </cell>
          <cell r="E53" t="str">
            <v/>
          </cell>
          <cell r="F53" t="str">
            <v/>
          </cell>
          <cell r="G53" t="str">
            <v/>
          </cell>
        </row>
        <row r="54">
          <cell r="C54">
            <v>739</v>
          </cell>
          <cell r="D54" t="str">
            <v/>
          </cell>
          <cell r="E54">
            <v>393.82</v>
          </cell>
          <cell r="F54">
            <v>10</v>
          </cell>
          <cell r="G54">
            <v>10</v>
          </cell>
        </row>
        <row r="55">
          <cell r="C55">
            <v>286</v>
          </cell>
          <cell r="D55" t="str">
            <v/>
          </cell>
          <cell r="E55" t="str">
            <v/>
          </cell>
          <cell r="F55" t="str">
            <v/>
          </cell>
          <cell r="G55" t="str">
            <v/>
          </cell>
        </row>
        <row r="56">
          <cell r="C56">
            <v>851</v>
          </cell>
          <cell r="D56">
            <v>5.81</v>
          </cell>
          <cell r="E56" t="str">
            <v/>
          </cell>
          <cell r="F56" t="str">
            <v/>
          </cell>
          <cell r="G56" t="str">
            <v/>
          </cell>
        </row>
        <row r="57">
          <cell r="C57">
            <v>581</v>
          </cell>
          <cell r="D57" t="str">
            <v/>
          </cell>
          <cell r="E57" t="str">
            <v/>
          </cell>
          <cell r="F57" t="str">
            <v/>
          </cell>
          <cell r="G57" t="str">
            <v/>
          </cell>
        </row>
        <row r="58">
          <cell r="C58">
            <v>681</v>
          </cell>
          <cell r="D58" t="str">
            <v/>
          </cell>
          <cell r="E58" t="str">
            <v/>
          </cell>
          <cell r="F58" t="str">
            <v/>
          </cell>
          <cell r="G58" t="str">
            <v/>
          </cell>
        </row>
        <row r="59">
          <cell r="C59">
            <v>103</v>
          </cell>
          <cell r="D59" t="str">
            <v/>
          </cell>
          <cell r="E59">
            <v>133.98000000000002</v>
          </cell>
          <cell r="F59" t="str">
            <v/>
          </cell>
          <cell r="G59" t="str">
            <v/>
          </cell>
        </row>
        <row r="60">
          <cell r="C60">
            <v>781</v>
          </cell>
          <cell r="D60" t="str">
            <v/>
          </cell>
          <cell r="E60" t="str">
            <v/>
          </cell>
          <cell r="F60" t="str">
            <v/>
          </cell>
          <cell r="G60" t="str">
            <v/>
          </cell>
        </row>
        <row r="61">
          <cell r="C61">
            <v>1025</v>
          </cell>
          <cell r="D61" t="str">
            <v/>
          </cell>
          <cell r="E61">
            <v>246.75</v>
          </cell>
          <cell r="F61" t="str">
            <v/>
          </cell>
          <cell r="G61" t="str">
            <v/>
          </cell>
        </row>
        <row r="62">
          <cell r="C62">
            <v>276</v>
          </cell>
          <cell r="D62" t="str">
            <v/>
          </cell>
          <cell r="E62">
            <v>1623</v>
          </cell>
          <cell r="F62" t="str">
            <v/>
          </cell>
          <cell r="G62" t="str">
            <v/>
          </cell>
        </row>
        <row r="63">
          <cell r="C63">
            <v>852</v>
          </cell>
          <cell r="D63" t="str">
            <v/>
          </cell>
          <cell r="E63" t="str">
            <v/>
          </cell>
          <cell r="F63" t="str">
            <v/>
          </cell>
          <cell r="G63" t="str">
            <v/>
          </cell>
        </row>
        <row r="64">
          <cell r="C64">
            <v>217</v>
          </cell>
          <cell r="D64" t="str">
            <v/>
          </cell>
          <cell r="E64" t="str">
            <v/>
          </cell>
          <cell r="F64" t="str">
            <v/>
          </cell>
          <cell r="G64" t="str">
            <v/>
          </cell>
        </row>
        <row r="65">
          <cell r="C65">
            <v>1168</v>
          </cell>
          <cell r="D65" t="str">
            <v/>
          </cell>
          <cell r="E65" t="str">
            <v/>
          </cell>
          <cell r="F65" t="str">
            <v/>
          </cell>
          <cell r="G65" t="str">
            <v/>
          </cell>
        </row>
        <row r="66">
          <cell r="C66">
            <v>426</v>
          </cell>
          <cell r="D66">
            <v>16.45</v>
          </cell>
          <cell r="E66">
            <v>290.57</v>
          </cell>
          <cell r="F66" t="str">
            <v/>
          </cell>
          <cell r="G66" t="str">
            <v/>
          </cell>
        </row>
        <row r="67">
          <cell r="C67">
            <v>296</v>
          </cell>
          <cell r="D67" t="str">
            <v/>
          </cell>
          <cell r="E67" t="str">
            <v/>
          </cell>
          <cell r="F67" t="str">
            <v/>
          </cell>
          <cell r="G67" t="str">
            <v/>
          </cell>
        </row>
        <row r="68">
          <cell r="C68">
            <v>1342</v>
          </cell>
          <cell r="D68" t="str">
            <v/>
          </cell>
          <cell r="E68" t="str">
            <v/>
          </cell>
          <cell r="F68" t="str">
            <v/>
          </cell>
          <cell r="G68" t="str">
            <v/>
          </cell>
        </row>
        <row r="69">
          <cell r="C69">
            <v>277</v>
          </cell>
          <cell r="D69" t="str">
            <v/>
          </cell>
          <cell r="E69">
            <v>697.19999999999993</v>
          </cell>
          <cell r="F69" t="str">
            <v/>
          </cell>
          <cell r="G69" t="str">
            <v/>
          </cell>
        </row>
        <row r="70">
          <cell r="C70">
            <v>393</v>
          </cell>
          <cell r="D70" t="str">
            <v/>
          </cell>
          <cell r="E70">
            <v>32.9</v>
          </cell>
          <cell r="F70" t="str">
            <v/>
          </cell>
          <cell r="G70" t="str">
            <v/>
          </cell>
        </row>
        <row r="71">
          <cell r="C71">
            <v>367</v>
          </cell>
          <cell r="D71">
            <v>16.45</v>
          </cell>
          <cell r="E71">
            <v>16.45</v>
          </cell>
          <cell r="F71" t="str">
            <v/>
          </cell>
          <cell r="G71" t="str">
            <v/>
          </cell>
        </row>
        <row r="72">
          <cell r="C72">
            <v>356</v>
          </cell>
          <cell r="D72" t="str">
            <v/>
          </cell>
          <cell r="E72">
            <v>310.65999999999997</v>
          </cell>
          <cell r="F72" t="str">
            <v/>
          </cell>
          <cell r="G72" t="str">
            <v/>
          </cell>
        </row>
        <row r="73">
          <cell r="C73">
            <v>278</v>
          </cell>
          <cell r="D73" t="str">
            <v/>
          </cell>
          <cell r="E73">
            <v>164.5</v>
          </cell>
          <cell r="F73" t="str">
            <v/>
          </cell>
          <cell r="G73" t="str">
            <v/>
          </cell>
        </row>
        <row r="74">
          <cell r="C74">
            <v>1030</v>
          </cell>
          <cell r="D74" t="str">
            <v/>
          </cell>
          <cell r="E74" t="str">
            <v/>
          </cell>
          <cell r="F74" t="str">
            <v/>
          </cell>
          <cell r="G74" t="str">
            <v/>
          </cell>
        </row>
        <row r="75">
          <cell r="C75">
            <v>1013</v>
          </cell>
          <cell r="D75" t="str">
            <v/>
          </cell>
          <cell r="E75" t="str">
            <v/>
          </cell>
          <cell r="F75">
            <v>12.5</v>
          </cell>
          <cell r="G75" t="str">
            <v/>
          </cell>
        </row>
        <row r="76">
          <cell r="C76">
            <v>323</v>
          </cell>
          <cell r="D76" t="str">
            <v/>
          </cell>
          <cell r="E76">
            <v>182.70000000000002</v>
          </cell>
          <cell r="F76">
            <v>8.75</v>
          </cell>
          <cell r="G76">
            <v>8.75</v>
          </cell>
        </row>
        <row r="77">
          <cell r="C77">
            <v>368</v>
          </cell>
          <cell r="D77" t="str">
            <v/>
          </cell>
          <cell r="E77" t="str">
            <v/>
          </cell>
          <cell r="F77" t="str">
            <v/>
          </cell>
          <cell r="G77" t="str">
            <v/>
          </cell>
        </row>
        <row r="78">
          <cell r="C78">
            <v>332</v>
          </cell>
          <cell r="D78" t="str">
            <v/>
          </cell>
          <cell r="E78" t="str">
            <v/>
          </cell>
          <cell r="F78" t="str">
            <v/>
          </cell>
          <cell r="G78" t="str">
            <v/>
          </cell>
        </row>
        <row r="79">
          <cell r="C79">
            <v>226</v>
          </cell>
          <cell r="D79">
            <v>0</v>
          </cell>
          <cell r="E79">
            <v>373.58000000000004</v>
          </cell>
          <cell r="F79" t="str">
            <v/>
          </cell>
          <cell r="G79" t="str">
            <v/>
          </cell>
        </row>
        <row r="80">
          <cell r="C80">
            <v>5427</v>
          </cell>
          <cell r="D80" t="str">
            <v/>
          </cell>
          <cell r="E80" t="str">
            <v/>
          </cell>
          <cell r="F80" t="str">
            <v/>
          </cell>
          <cell r="G80" t="str">
            <v/>
          </cell>
        </row>
        <row r="81">
          <cell r="C81">
            <v>1019</v>
          </cell>
          <cell r="D81" t="str">
            <v/>
          </cell>
          <cell r="E81">
            <v>1184.5</v>
          </cell>
          <cell r="F81" t="str">
            <v/>
          </cell>
          <cell r="G81" t="str">
            <v/>
          </cell>
        </row>
        <row r="82">
          <cell r="C82">
            <v>264</v>
          </cell>
          <cell r="D82" t="str">
            <v/>
          </cell>
          <cell r="E82">
            <v>129.36000000000001</v>
          </cell>
          <cell r="F82">
            <v>7.5</v>
          </cell>
          <cell r="G82">
            <v>7.5</v>
          </cell>
        </row>
        <row r="83">
          <cell r="C83">
            <v>390</v>
          </cell>
          <cell r="D83" t="str">
            <v/>
          </cell>
          <cell r="E83" t="str">
            <v/>
          </cell>
          <cell r="F83" t="str">
            <v/>
          </cell>
          <cell r="G83" t="str">
            <v/>
          </cell>
        </row>
        <row r="84">
          <cell r="C84">
            <v>330</v>
          </cell>
          <cell r="D84" t="str">
            <v/>
          </cell>
          <cell r="E84">
            <v>164.5</v>
          </cell>
          <cell r="F84" t="str">
            <v/>
          </cell>
          <cell r="G84" t="str">
            <v/>
          </cell>
        </row>
        <row r="85">
          <cell r="C85">
            <v>198</v>
          </cell>
          <cell r="D85" t="str">
            <v/>
          </cell>
          <cell r="E85" t="str">
            <v/>
          </cell>
          <cell r="F85" t="str">
            <v/>
          </cell>
          <cell r="G85" t="str">
            <v/>
          </cell>
        </row>
        <row r="86">
          <cell r="C86">
            <v>333</v>
          </cell>
          <cell r="D86" t="str">
            <v/>
          </cell>
          <cell r="E86" t="str">
            <v/>
          </cell>
          <cell r="F86" t="str">
            <v/>
          </cell>
          <cell r="G86" t="str">
            <v/>
          </cell>
        </row>
        <row r="87">
          <cell r="C87">
            <v>827</v>
          </cell>
          <cell r="D87" t="str">
            <v/>
          </cell>
          <cell r="E87" t="str">
            <v/>
          </cell>
          <cell r="F87" t="str">
            <v/>
          </cell>
          <cell r="G87" t="str">
            <v/>
          </cell>
        </row>
        <row r="88">
          <cell r="C88">
            <v>682</v>
          </cell>
          <cell r="D88" t="str">
            <v/>
          </cell>
          <cell r="E88" t="str">
            <v/>
          </cell>
          <cell r="F88">
            <v>12.5</v>
          </cell>
          <cell r="G88" t="str">
            <v/>
          </cell>
        </row>
        <row r="89">
          <cell r="C89">
            <v>1020</v>
          </cell>
          <cell r="D89" t="str">
            <v/>
          </cell>
          <cell r="E89">
            <v>30417.07</v>
          </cell>
          <cell r="F89" t="str">
            <v/>
          </cell>
          <cell r="G89">
            <v>122.5</v>
          </cell>
        </row>
        <row r="90">
          <cell r="C90">
            <v>199</v>
          </cell>
          <cell r="D90" t="str">
            <v/>
          </cell>
          <cell r="E90" t="str">
            <v/>
          </cell>
          <cell r="F90" t="str">
            <v/>
          </cell>
          <cell r="G90" t="str">
            <v/>
          </cell>
        </row>
        <row r="91">
          <cell r="C91">
            <v>853</v>
          </cell>
          <cell r="D91" t="str">
            <v/>
          </cell>
          <cell r="E91" t="str">
            <v/>
          </cell>
          <cell r="F91">
            <v>20</v>
          </cell>
          <cell r="G91">
            <v>20</v>
          </cell>
        </row>
        <row r="92">
          <cell r="C92">
            <v>222</v>
          </cell>
          <cell r="D92">
            <v>148.05000000000001</v>
          </cell>
          <cell r="E92">
            <v>3552.99</v>
          </cell>
          <cell r="F92">
            <v>62.499999999999993</v>
          </cell>
          <cell r="G92" t="str">
            <v/>
          </cell>
        </row>
        <row r="93">
          <cell r="C93">
            <v>904</v>
          </cell>
          <cell r="D93" t="str">
            <v/>
          </cell>
          <cell r="E93">
            <v>98.7</v>
          </cell>
          <cell r="F93">
            <v>7.5</v>
          </cell>
          <cell r="G93">
            <v>42.5</v>
          </cell>
        </row>
        <row r="94">
          <cell r="C94">
            <v>262</v>
          </cell>
          <cell r="D94" t="str">
            <v/>
          </cell>
          <cell r="E94">
            <v>1507.8400000000001</v>
          </cell>
          <cell r="F94">
            <v>20</v>
          </cell>
          <cell r="G94">
            <v>28.750000000000004</v>
          </cell>
        </row>
        <row r="95">
          <cell r="C95">
            <v>244</v>
          </cell>
          <cell r="D95" t="str">
            <v/>
          </cell>
          <cell r="E95" t="str">
            <v/>
          </cell>
          <cell r="F95">
            <v>13.75</v>
          </cell>
          <cell r="G95" t="str">
            <v/>
          </cell>
        </row>
        <row r="96">
          <cell r="C96">
            <v>798</v>
          </cell>
          <cell r="D96" t="str">
            <v/>
          </cell>
          <cell r="E96">
            <v>257.57</v>
          </cell>
          <cell r="F96">
            <v>15</v>
          </cell>
          <cell r="G96" t="str">
            <v/>
          </cell>
        </row>
        <row r="97">
          <cell r="C97">
            <v>999</v>
          </cell>
          <cell r="D97" t="str">
            <v/>
          </cell>
          <cell r="E97">
            <v>164.5</v>
          </cell>
          <cell r="F97" t="str">
            <v/>
          </cell>
          <cell r="G97" t="str">
            <v/>
          </cell>
        </row>
        <row r="98">
          <cell r="C98">
            <v>671</v>
          </cell>
          <cell r="D98" t="str">
            <v/>
          </cell>
          <cell r="E98">
            <v>32.9</v>
          </cell>
          <cell r="F98" t="str">
            <v/>
          </cell>
          <cell r="G98" t="str">
            <v/>
          </cell>
        </row>
        <row r="99">
          <cell r="C99">
            <v>824</v>
          </cell>
          <cell r="D99" t="str">
            <v/>
          </cell>
          <cell r="E99">
            <v>16.45</v>
          </cell>
          <cell r="F99" t="str">
            <v/>
          </cell>
          <cell r="G99" t="str">
            <v/>
          </cell>
        </row>
        <row r="100">
          <cell r="C100">
            <v>265</v>
          </cell>
          <cell r="D100" t="str">
            <v/>
          </cell>
          <cell r="E100" t="str">
            <v/>
          </cell>
          <cell r="F100">
            <v>12.5</v>
          </cell>
          <cell r="G100" t="str">
            <v/>
          </cell>
        </row>
        <row r="101">
          <cell r="C101">
            <v>887</v>
          </cell>
          <cell r="D101" t="str">
            <v/>
          </cell>
          <cell r="E101">
            <v>32.9</v>
          </cell>
          <cell r="F101" t="str">
            <v/>
          </cell>
          <cell r="G101" t="str">
            <v/>
          </cell>
        </row>
        <row r="102">
          <cell r="C102">
            <v>324</v>
          </cell>
          <cell r="D102" t="str">
            <v/>
          </cell>
          <cell r="E102" t="str">
            <v/>
          </cell>
          <cell r="F102" t="str">
            <v/>
          </cell>
          <cell r="G102" t="str">
            <v/>
          </cell>
        </row>
        <row r="103">
          <cell r="C103">
            <v>888</v>
          </cell>
          <cell r="D103" t="str">
            <v/>
          </cell>
          <cell r="E103" t="str">
            <v/>
          </cell>
          <cell r="F103" t="str">
            <v/>
          </cell>
          <cell r="G103" t="str">
            <v/>
          </cell>
        </row>
        <row r="104">
          <cell r="C104">
            <v>1179</v>
          </cell>
          <cell r="D104" t="str">
            <v/>
          </cell>
          <cell r="E104" t="str">
            <v/>
          </cell>
          <cell r="F104" t="str">
            <v/>
          </cell>
          <cell r="G104" t="str">
            <v/>
          </cell>
        </row>
        <row r="105">
          <cell r="C105">
            <v>597</v>
          </cell>
          <cell r="D105" t="str">
            <v/>
          </cell>
          <cell r="E105">
            <v>281.52999999999997</v>
          </cell>
          <cell r="F105" t="str">
            <v/>
          </cell>
          <cell r="G105" t="str">
            <v/>
          </cell>
        </row>
        <row r="106">
          <cell r="C106">
            <v>280</v>
          </cell>
          <cell r="D106" t="str">
            <v/>
          </cell>
          <cell r="E106">
            <v>3492.15</v>
          </cell>
          <cell r="F106" t="str">
            <v/>
          </cell>
          <cell r="G106" t="str">
            <v/>
          </cell>
        </row>
        <row r="107">
          <cell r="C107">
            <v>666</v>
          </cell>
          <cell r="D107" t="str">
            <v/>
          </cell>
          <cell r="E107" t="str">
            <v/>
          </cell>
          <cell r="F107" t="str">
            <v/>
          </cell>
          <cell r="G107" t="str">
            <v/>
          </cell>
        </row>
        <row r="108">
          <cell r="C108">
            <v>1021</v>
          </cell>
          <cell r="D108" t="str">
            <v/>
          </cell>
          <cell r="E108" t="str">
            <v/>
          </cell>
          <cell r="F108" t="str">
            <v/>
          </cell>
          <cell r="G108" t="str">
            <v/>
          </cell>
        </row>
        <row r="109">
          <cell r="C109">
            <v>4955</v>
          </cell>
          <cell r="D109" t="str">
            <v/>
          </cell>
          <cell r="E109">
            <v>617.9</v>
          </cell>
          <cell r="F109">
            <v>133.75</v>
          </cell>
          <cell r="G109" t="str">
            <v/>
          </cell>
        </row>
        <row r="110">
          <cell r="C110">
            <v>740</v>
          </cell>
          <cell r="D110">
            <v>65.8</v>
          </cell>
          <cell r="E110">
            <v>1394.05</v>
          </cell>
          <cell r="F110">
            <v>5</v>
          </cell>
          <cell r="G110" t="str">
            <v/>
          </cell>
        </row>
        <row r="111">
          <cell r="C111">
            <v>435</v>
          </cell>
          <cell r="D111">
            <v>98.7</v>
          </cell>
          <cell r="E111">
            <v>98.7</v>
          </cell>
          <cell r="F111" t="str">
            <v/>
          </cell>
          <cell r="G111" t="str">
            <v/>
          </cell>
        </row>
        <row r="112">
          <cell r="C112">
            <v>218</v>
          </cell>
          <cell r="D112" t="str">
            <v/>
          </cell>
          <cell r="E112">
            <v>419.95000000000005</v>
          </cell>
          <cell r="F112">
            <v>8.75</v>
          </cell>
          <cell r="G112">
            <v>3.75</v>
          </cell>
        </row>
        <row r="113">
          <cell r="C113">
            <v>797</v>
          </cell>
          <cell r="D113" t="str">
            <v/>
          </cell>
          <cell r="E113">
            <v>16.45</v>
          </cell>
          <cell r="F113" t="str">
            <v/>
          </cell>
          <cell r="G113" t="str">
            <v/>
          </cell>
        </row>
        <row r="114">
          <cell r="C114">
            <v>459</v>
          </cell>
          <cell r="D114" t="str">
            <v/>
          </cell>
          <cell r="E114">
            <v>397.31</v>
          </cell>
          <cell r="F114">
            <v>281.25</v>
          </cell>
          <cell r="G114" t="str">
            <v/>
          </cell>
        </row>
        <row r="115">
          <cell r="C115">
            <v>183</v>
          </cell>
          <cell r="D115" t="str">
            <v/>
          </cell>
          <cell r="E115">
            <v>131.6</v>
          </cell>
          <cell r="F115" t="str">
            <v/>
          </cell>
          <cell r="G115" t="str">
            <v/>
          </cell>
        </row>
        <row r="116">
          <cell r="C116">
            <v>460</v>
          </cell>
          <cell r="D116" t="str">
            <v/>
          </cell>
          <cell r="E116" t="str">
            <v/>
          </cell>
          <cell r="F116" t="str">
            <v/>
          </cell>
          <cell r="G116" t="str">
            <v/>
          </cell>
        </row>
        <row r="117">
          <cell r="C117">
            <v>582</v>
          </cell>
          <cell r="D117" t="str">
            <v/>
          </cell>
          <cell r="E117">
            <v>488.03999999999996</v>
          </cell>
          <cell r="F117" t="str">
            <v/>
          </cell>
          <cell r="G117">
            <v>91.25</v>
          </cell>
        </row>
        <row r="118">
          <cell r="C118">
            <v>369</v>
          </cell>
          <cell r="D118" t="str">
            <v/>
          </cell>
          <cell r="E118" t="str">
            <v/>
          </cell>
          <cell r="F118" t="str">
            <v/>
          </cell>
          <cell r="G118" t="str">
            <v/>
          </cell>
        </row>
        <row r="119">
          <cell r="C119">
            <v>427</v>
          </cell>
          <cell r="D119" t="str">
            <v/>
          </cell>
          <cell r="E119" t="str">
            <v/>
          </cell>
          <cell r="F119" t="str">
            <v/>
          </cell>
          <cell r="G119" t="str">
            <v/>
          </cell>
        </row>
        <row r="120">
          <cell r="C120">
            <v>583</v>
          </cell>
          <cell r="D120" t="str">
            <v/>
          </cell>
          <cell r="E120" t="str">
            <v/>
          </cell>
          <cell r="F120" t="str">
            <v/>
          </cell>
          <cell r="G120" t="str">
            <v/>
          </cell>
        </row>
        <row r="121">
          <cell r="C121">
            <v>1028</v>
          </cell>
          <cell r="D121" t="str">
            <v/>
          </cell>
          <cell r="E121">
            <v>164.5</v>
          </cell>
          <cell r="F121" t="str">
            <v/>
          </cell>
          <cell r="G121" t="str">
            <v/>
          </cell>
        </row>
        <row r="122">
          <cell r="C122">
            <v>6552</v>
          </cell>
          <cell r="D122" t="str">
            <v/>
          </cell>
          <cell r="E122" t="str">
            <v/>
          </cell>
          <cell r="F122" t="str">
            <v/>
          </cell>
          <cell r="G122" t="str">
            <v/>
          </cell>
        </row>
        <row r="123">
          <cell r="C123">
            <v>4581</v>
          </cell>
          <cell r="D123">
            <v>1446.92</v>
          </cell>
          <cell r="E123">
            <v>17979.939999999995</v>
          </cell>
          <cell r="F123">
            <v>831.25000000000011</v>
          </cell>
          <cell r="G123">
            <v>1635</v>
          </cell>
        </row>
        <row r="124">
          <cell r="C124">
            <v>101</v>
          </cell>
          <cell r="D124" t="str">
            <v/>
          </cell>
          <cell r="E124">
            <v>312.42</v>
          </cell>
          <cell r="F124">
            <v>36.25</v>
          </cell>
          <cell r="G124">
            <v>36.25</v>
          </cell>
        </row>
        <row r="125">
          <cell r="C125">
            <v>281</v>
          </cell>
          <cell r="D125">
            <v>3453.0299999999997</v>
          </cell>
          <cell r="E125">
            <v>6292.34</v>
          </cell>
          <cell r="F125">
            <v>2418.75</v>
          </cell>
          <cell r="G125">
            <v>1840.0000000000002</v>
          </cell>
        </row>
        <row r="126">
          <cell r="C126">
            <v>5361</v>
          </cell>
          <cell r="D126" t="str">
            <v/>
          </cell>
          <cell r="E126" t="str">
            <v/>
          </cell>
          <cell r="F126" t="str">
            <v/>
          </cell>
          <cell r="G126" t="str">
            <v/>
          </cell>
        </row>
        <row r="127">
          <cell r="C127">
            <v>584</v>
          </cell>
          <cell r="D127" t="str">
            <v/>
          </cell>
          <cell r="E127" t="str">
            <v/>
          </cell>
          <cell r="F127" t="str">
            <v/>
          </cell>
          <cell r="G127" t="str">
            <v/>
          </cell>
        </row>
        <row r="128">
          <cell r="C128">
            <v>635</v>
          </cell>
          <cell r="D128" t="str">
            <v/>
          </cell>
          <cell r="E128">
            <v>49.35</v>
          </cell>
          <cell r="F128" t="str">
            <v/>
          </cell>
          <cell r="G128" t="str">
            <v/>
          </cell>
        </row>
        <row r="129">
          <cell r="C129">
            <v>1663</v>
          </cell>
          <cell r="D129" t="str">
            <v/>
          </cell>
          <cell r="E129" t="str">
            <v/>
          </cell>
          <cell r="F129" t="str">
            <v/>
          </cell>
          <cell r="G129" t="str">
            <v/>
          </cell>
        </row>
        <row r="130">
          <cell r="C130">
            <v>667</v>
          </cell>
          <cell r="D130" t="str">
            <v/>
          </cell>
          <cell r="E130">
            <v>296.5</v>
          </cell>
          <cell r="F130" t="str">
            <v/>
          </cell>
          <cell r="G130" t="str">
            <v/>
          </cell>
        </row>
        <row r="131">
          <cell r="C131">
            <v>683</v>
          </cell>
          <cell r="D131" t="str">
            <v/>
          </cell>
          <cell r="E131">
            <v>1561.28</v>
          </cell>
          <cell r="F131" t="str">
            <v/>
          </cell>
          <cell r="G131" t="str">
            <v/>
          </cell>
        </row>
        <row r="132">
          <cell r="C132">
            <v>668</v>
          </cell>
          <cell r="D132" t="str">
            <v/>
          </cell>
          <cell r="E132">
            <v>32.9</v>
          </cell>
          <cell r="F132" t="str">
            <v/>
          </cell>
          <cell r="G132" t="str">
            <v/>
          </cell>
        </row>
        <row r="133">
          <cell r="C133">
            <v>1022</v>
          </cell>
          <cell r="D133" t="str">
            <v/>
          </cell>
          <cell r="E133">
            <v>19653.61</v>
          </cell>
          <cell r="F133">
            <v>1308.75</v>
          </cell>
          <cell r="G133" t="str">
            <v/>
          </cell>
        </row>
        <row r="134">
          <cell r="C134">
            <v>684</v>
          </cell>
          <cell r="D134" t="str">
            <v/>
          </cell>
          <cell r="E134">
            <v>197.67000000000002</v>
          </cell>
          <cell r="F134" t="str">
            <v/>
          </cell>
          <cell r="G134" t="str">
            <v/>
          </cell>
        </row>
        <row r="135">
          <cell r="C135">
            <v>1026</v>
          </cell>
          <cell r="D135" t="str">
            <v/>
          </cell>
          <cell r="E135" t="str">
            <v/>
          </cell>
          <cell r="F135" t="str">
            <v/>
          </cell>
          <cell r="G135" t="str">
            <v/>
          </cell>
        </row>
        <row r="136">
          <cell r="C136">
            <v>854</v>
          </cell>
          <cell r="D136" t="str">
            <v/>
          </cell>
          <cell r="E136" t="str">
            <v/>
          </cell>
          <cell r="F136">
            <v>12.5</v>
          </cell>
          <cell r="G136" t="str">
            <v/>
          </cell>
        </row>
        <row r="137">
          <cell r="C137">
            <v>102</v>
          </cell>
          <cell r="D137" t="str">
            <v/>
          </cell>
          <cell r="E137">
            <v>308.36</v>
          </cell>
          <cell r="F137">
            <v>73.75</v>
          </cell>
          <cell r="G137">
            <v>73.75</v>
          </cell>
        </row>
        <row r="138">
          <cell r="C138">
            <v>299</v>
          </cell>
          <cell r="D138" t="str">
            <v/>
          </cell>
          <cell r="E138" t="str">
            <v/>
          </cell>
          <cell r="F138" t="str">
            <v/>
          </cell>
          <cell r="G138" t="str">
            <v/>
          </cell>
        </row>
        <row r="139">
          <cell r="C139">
            <v>269</v>
          </cell>
          <cell r="D139" t="str">
            <v/>
          </cell>
          <cell r="E139" t="str">
            <v/>
          </cell>
          <cell r="F139" t="str">
            <v/>
          </cell>
          <cell r="G139" t="str">
            <v/>
          </cell>
        </row>
        <row r="140">
          <cell r="C140">
            <v>783</v>
          </cell>
          <cell r="D140" t="str">
            <v/>
          </cell>
          <cell r="E140">
            <v>197.67000000000002</v>
          </cell>
          <cell r="F140" t="str">
            <v/>
          </cell>
          <cell r="G140" t="str">
            <v/>
          </cell>
        </row>
        <row r="141">
          <cell r="C141">
            <v>305</v>
          </cell>
          <cell r="D141" t="str">
            <v/>
          </cell>
          <cell r="E141" t="str">
            <v/>
          </cell>
          <cell r="F141" t="str">
            <v/>
          </cell>
          <cell r="G141" t="str">
            <v/>
          </cell>
        </row>
        <row r="142">
          <cell r="C142">
            <v>1024</v>
          </cell>
          <cell r="D142">
            <v>65.8</v>
          </cell>
          <cell r="E142" t="str">
            <v/>
          </cell>
          <cell r="F142" t="str">
            <v/>
          </cell>
          <cell r="G142" t="str">
            <v/>
          </cell>
        </row>
        <row r="143">
          <cell r="C143">
            <v>282</v>
          </cell>
          <cell r="D143">
            <v>5664.96</v>
          </cell>
          <cell r="E143">
            <v>10716.73</v>
          </cell>
          <cell r="F143">
            <v>2380</v>
          </cell>
          <cell r="G143">
            <v>547.5</v>
          </cell>
        </row>
        <row r="144">
          <cell r="C144">
            <v>4303</v>
          </cell>
          <cell r="D144" t="str">
            <v/>
          </cell>
          <cell r="E144">
            <v>1196.3999999999999</v>
          </cell>
          <cell r="F144">
            <v>66.25</v>
          </cell>
          <cell r="G144">
            <v>208.75</v>
          </cell>
        </row>
        <row r="145">
          <cell r="C145">
            <v>1015</v>
          </cell>
          <cell r="D145" t="str">
            <v/>
          </cell>
          <cell r="E145" t="str">
            <v/>
          </cell>
          <cell r="F145" t="str">
            <v/>
          </cell>
          <cell r="G145" t="str">
            <v/>
          </cell>
        </row>
        <row r="146">
          <cell r="C146">
            <v>370</v>
          </cell>
          <cell r="D146">
            <v>176.9</v>
          </cell>
          <cell r="E146">
            <v>176.9</v>
          </cell>
          <cell r="F146" t="str">
            <v/>
          </cell>
          <cell r="G146" t="str">
            <v/>
          </cell>
        </row>
        <row r="147">
          <cell r="C147">
            <v>297</v>
          </cell>
          <cell r="D147" t="str">
            <v/>
          </cell>
          <cell r="E147" t="str">
            <v/>
          </cell>
          <cell r="F147" t="str">
            <v/>
          </cell>
          <cell r="G147" t="str">
            <v/>
          </cell>
        </row>
        <row r="148">
          <cell r="C148">
            <v>248</v>
          </cell>
          <cell r="D148" t="str">
            <v/>
          </cell>
          <cell r="E148">
            <v>1305.25</v>
          </cell>
          <cell r="F148" t="str">
            <v/>
          </cell>
          <cell r="G148" t="str">
            <v/>
          </cell>
        </row>
        <row r="149">
          <cell r="C149">
            <v>227</v>
          </cell>
          <cell r="D149" t="str">
            <v/>
          </cell>
          <cell r="E149" t="str">
            <v/>
          </cell>
          <cell r="F149" t="str">
            <v/>
          </cell>
          <cell r="G149" t="str">
            <v/>
          </cell>
        </row>
        <row r="150">
          <cell r="C150">
            <v>360</v>
          </cell>
          <cell r="D150" t="str">
            <v/>
          </cell>
          <cell r="E150">
            <v>32.9</v>
          </cell>
          <cell r="F150" t="str">
            <v/>
          </cell>
          <cell r="G150" t="str">
            <v/>
          </cell>
        </row>
        <row r="151">
          <cell r="C151">
            <v>598</v>
          </cell>
          <cell r="D151" t="str">
            <v/>
          </cell>
          <cell r="E151">
            <v>164.5</v>
          </cell>
          <cell r="F151" t="str">
            <v/>
          </cell>
          <cell r="G151" t="str">
            <v/>
          </cell>
        </row>
        <row r="152">
          <cell r="C152">
            <v>306</v>
          </cell>
          <cell r="D152" t="str">
            <v/>
          </cell>
          <cell r="E152" t="str">
            <v/>
          </cell>
          <cell r="F152" t="str">
            <v/>
          </cell>
          <cell r="G152" t="str">
            <v/>
          </cell>
        </row>
        <row r="153">
          <cell r="C153">
            <v>784</v>
          </cell>
          <cell r="D153" t="str">
            <v/>
          </cell>
          <cell r="E153" t="str">
            <v/>
          </cell>
          <cell r="F153">
            <v>5</v>
          </cell>
          <cell r="G153">
            <v>5</v>
          </cell>
        </row>
        <row r="154">
          <cell r="C154">
            <v>208</v>
          </cell>
          <cell r="D154" t="str">
            <v/>
          </cell>
          <cell r="E154" t="str">
            <v/>
          </cell>
          <cell r="F154" t="str">
            <v/>
          </cell>
          <cell r="G154" t="str">
            <v/>
          </cell>
        </row>
        <row r="155">
          <cell r="C155">
            <v>685</v>
          </cell>
          <cell r="D155" t="str">
            <v/>
          </cell>
          <cell r="E155">
            <v>1832.27</v>
          </cell>
          <cell r="F155" t="str">
            <v/>
          </cell>
          <cell r="G155" t="str">
            <v/>
          </cell>
        </row>
        <row r="156">
          <cell r="C156">
            <v>585</v>
          </cell>
          <cell r="D156" t="str">
            <v/>
          </cell>
          <cell r="E156">
            <v>620.88</v>
          </cell>
          <cell r="F156">
            <v>95.000000000000014</v>
          </cell>
          <cell r="G156">
            <v>191.25</v>
          </cell>
        </row>
        <row r="157">
          <cell r="C157">
            <v>273</v>
          </cell>
          <cell r="D157" t="str">
            <v/>
          </cell>
          <cell r="E157" t="str">
            <v/>
          </cell>
          <cell r="F157" t="str">
            <v/>
          </cell>
          <cell r="G157" t="str">
            <v/>
          </cell>
        </row>
        <row r="158">
          <cell r="C158">
            <v>1023</v>
          </cell>
          <cell r="D158" t="str">
            <v/>
          </cell>
          <cell r="E158" t="str">
            <v/>
          </cell>
          <cell r="F158" t="str">
            <v/>
          </cell>
          <cell r="G158" t="str">
            <v/>
          </cell>
        </row>
        <row r="159">
          <cell r="C159">
            <v>785</v>
          </cell>
          <cell r="D159" t="str">
            <v/>
          </cell>
          <cell r="E159">
            <v>164.5</v>
          </cell>
          <cell r="F159" t="str">
            <v/>
          </cell>
          <cell r="G159" t="str">
            <v/>
          </cell>
        </row>
        <row r="160">
          <cell r="C160">
            <v>340</v>
          </cell>
          <cell r="D160" t="str">
            <v/>
          </cell>
          <cell r="E160">
            <v>329</v>
          </cell>
          <cell r="F160" t="str">
            <v/>
          </cell>
          <cell r="G160" t="str">
            <v/>
          </cell>
        </row>
        <row r="161">
          <cell r="C161">
            <v>786</v>
          </cell>
          <cell r="D161">
            <v>233.61</v>
          </cell>
          <cell r="E161">
            <v>1064.21</v>
          </cell>
          <cell r="F161" t="str">
            <v/>
          </cell>
          <cell r="G161" t="str">
            <v/>
          </cell>
        </row>
        <row r="162">
          <cell r="C162">
            <v>200</v>
          </cell>
          <cell r="D162">
            <v>854.36</v>
          </cell>
          <cell r="E162">
            <v>846.93</v>
          </cell>
          <cell r="F162">
            <v>1.25</v>
          </cell>
          <cell r="G162" t="str">
            <v/>
          </cell>
        </row>
        <row r="163">
          <cell r="C163">
            <v>201</v>
          </cell>
          <cell r="D163" t="str">
            <v/>
          </cell>
          <cell r="E163" t="str">
            <v/>
          </cell>
          <cell r="F163" t="str">
            <v/>
          </cell>
          <cell r="G163" t="str">
            <v/>
          </cell>
        </row>
        <row r="164">
          <cell r="C164">
            <v>97</v>
          </cell>
          <cell r="D164" t="str">
            <v/>
          </cell>
          <cell r="E164">
            <v>428.1</v>
          </cell>
          <cell r="F164" t="str">
            <v/>
          </cell>
          <cell r="G164" t="str">
            <v/>
          </cell>
        </row>
        <row r="165">
          <cell r="C165">
            <v>283</v>
          </cell>
          <cell r="D165" t="str">
            <v/>
          </cell>
          <cell r="E165" t="str">
            <v/>
          </cell>
          <cell r="F165">
            <v>13.75</v>
          </cell>
          <cell r="G165" t="str">
            <v/>
          </cell>
        </row>
        <row r="166">
          <cell r="C166">
            <v>741</v>
          </cell>
          <cell r="D166" t="str">
            <v/>
          </cell>
          <cell r="E166" t="str">
            <v/>
          </cell>
          <cell r="F166" t="str">
            <v/>
          </cell>
          <cell r="G166" t="str">
            <v/>
          </cell>
        </row>
        <row r="167">
          <cell r="C167">
            <v>335</v>
          </cell>
          <cell r="D167" t="str">
            <v/>
          </cell>
          <cell r="E167" t="str">
            <v/>
          </cell>
          <cell r="F167" t="str">
            <v/>
          </cell>
          <cell r="G167" t="str">
            <v/>
          </cell>
        </row>
        <row r="168">
          <cell r="C168">
            <v>186</v>
          </cell>
          <cell r="D168" t="str">
            <v/>
          </cell>
          <cell r="E168" t="str">
            <v/>
          </cell>
          <cell r="F168" t="str">
            <v/>
          </cell>
          <cell r="G168" t="str">
            <v/>
          </cell>
        </row>
        <row r="169">
          <cell r="C169">
            <v>782</v>
          </cell>
          <cell r="D169" t="str">
            <v/>
          </cell>
          <cell r="E169" t="str">
            <v/>
          </cell>
          <cell r="F169">
            <v>12.5</v>
          </cell>
          <cell r="G169" t="str">
            <v/>
          </cell>
        </row>
        <row r="170">
          <cell r="C170">
            <v>855</v>
          </cell>
          <cell r="D170" t="str">
            <v/>
          </cell>
          <cell r="E170">
            <v>292.32</v>
          </cell>
          <cell r="F170" t="str">
            <v/>
          </cell>
          <cell r="G170" t="str">
            <v/>
          </cell>
        </row>
        <row r="171">
          <cell r="C171">
            <v>336</v>
          </cell>
          <cell r="D171" t="str">
            <v/>
          </cell>
          <cell r="E171">
            <v>164.5</v>
          </cell>
          <cell r="F171" t="str">
            <v/>
          </cell>
          <cell r="G171" t="str">
            <v/>
          </cell>
        </row>
        <row r="172">
          <cell r="C172">
            <v>900</v>
          </cell>
          <cell r="D172" t="str">
            <v/>
          </cell>
          <cell r="E172">
            <v>584.52</v>
          </cell>
          <cell r="F172" t="str">
            <v/>
          </cell>
          <cell r="G172" t="str">
            <v/>
          </cell>
        </row>
        <row r="173">
          <cell r="C173">
            <v>889</v>
          </cell>
          <cell r="D173" t="str">
            <v/>
          </cell>
          <cell r="E173" t="str">
            <v/>
          </cell>
          <cell r="F173" t="str">
            <v/>
          </cell>
          <cell r="G173" t="str">
            <v/>
          </cell>
        </row>
        <row r="174">
          <cell r="C174">
            <v>1348</v>
          </cell>
          <cell r="D174" t="str">
            <v/>
          </cell>
          <cell r="E174" t="str">
            <v/>
          </cell>
          <cell r="F174" t="str">
            <v/>
          </cell>
          <cell r="G174" t="str">
            <v/>
          </cell>
        </row>
        <row r="175">
          <cell r="C175">
            <v>825</v>
          </cell>
          <cell r="D175" t="str">
            <v/>
          </cell>
          <cell r="E175">
            <v>164.5</v>
          </cell>
          <cell r="F175" t="str">
            <v/>
          </cell>
          <cell r="G175" t="str">
            <v/>
          </cell>
        </row>
        <row r="176">
          <cell r="C176">
            <v>787</v>
          </cell>
          <cell r="D176" t="str">
            <v/>
          </cell>
          <cell r="E176" t="str">
            <v/>
          </cell>
          <cell r="F176" t="str">
            <v/>
          </cell>
          <cell r="G176" t="str">
            <v/>
          </cell>
        </row>
        <row r="177">
          <cell r="C177">
            <v>98</v>
          </cell>
          <cell r="D177" t="str">
            <v/>
          </cell>
          <cell r="E177">
            <v>141.68</v>
          </cell>
          <cell r="F177">
            <v>1.25</v>
          </cell>
          <cell r="G177">
            <v>1.25</v>
          </cell>
        </row>
        <row r="178">
          <cell r="C178">
            <v>361</v>
          </cell>
          <cell r="D178" t="str">
            <v/>
          </cell>
          <cell r="E178" t="str">
            <v/>
          </cell>
          <cell r="F178" t="str">
            <v/>
          </cell>
          <cell r="G178" t="str">
            <v/>
          </cell>
        </row>
        <row r="179">
          <cell r="C179">
            <v>586</v>
          </cell>
          <cell r="D179" t="str">
            <v/>
          </cell>
          <cell r="E179" t="str">
            <v/>
          </cell>
          <cell r="F179" t="str">
            <v/>
          </cell>
          <cell r="G179" t="str">
            <v/>
          </cell>
        </row>
        <row r="180">
          <cell r="C180">
            <v>223</v>
          </cell>
          <cell r="D180" t="str">
            <v/>
          </cell>
          <cell r="E180" t="str">
            <v/>
          </cell>
          <cell r="F180" t="str">
            <v/>
          </cell>
          <cell r="G180" t="str">
            <v/>
          </cell>
        </row>
        <row r="181">
          <cell r="C181">
            <v>1180</v>
          </cell>
          <cell r="D181">
            <v>-20.919999999999995</v>
          </cell>
          <cell r="E181" t="str">
            <v/>
          </cell>
          <cell r="F181" t="str">
            <v/>
          </cell>
          <cell r="G181" t="str">
            <v/>
          </cell>
        </row>
        <row r="182">
          <cell r="C182">
            <v>1657</v>
          </cell>
          <cell r="D182" t="str">
            <v/>
          </cell>
          <cell r="E182">
            <v>164.5</v>
          </cell>
          <cell r="F182" t="str">
            <v/>
          </cell>
          <cell r="G182" t="str">
            <v/>
          </cell>
        </row>
        <row r="183">
          <cell r="C183">
            <v>823</v>
          </cell>
          <cell r="D183" t="str">
            <v/>
          </cell>
          <cell r="E183" t="str">
            <v/>
          </cell>
          <cell r="F183" t="str">
            <v/>
          </cell>
          <cell r="G183" t="str">
            <v/>
          </cell>
        </row>
        <row r="184">
          <cell r="C184">
            <v>295</v>
          </cell>
          <cell r="D184" t="str">
            <v/>
          </cell>
          <cell r="E184">
            <v>146.16</v>
          </cell>
          <cell r="F184" t="str">
            <v/>
          </cell>
          <cell r="G184" t="str">
            <v/>
          </cell>
        </row>
        <row r="185">
          <cell r="C185">
            <v>780</v>
          </cell>
          <cell r="D185">
            <v>4500.3</v>
          </cell>
          <cell r="E185">
            <v>6998.1299999999992</v>
          </cell>
          <cell r="F185">
            <v>3113.75</v>
          </cell>
          <cell r="G185">
            <v>2443.75</v>
          </cell>
        </row>
        <row r="186">
          <cell r="C186">
            <v>304</v>
          </cell>
          <cell r="D186" t="str">
            <v/>
          </cell>
          <cell r="E186">
            <v>164.5</v>
          </cell>
          <cell r="F186" t="str">
            <v/>
          </cell>
          <cell r="G186" t="str">
            <v/>
          </cell>
        </row>
        <row r="187">
          <cell r="C187">
            <v>1181</v>
          </cell>
          <cell r="D187" t="str">
            <v/>
          </cell>
          <cell r="E187">
            <v>16.45</v>
          </cell>
          <cell r="F187" t="str">
            <v/>
          </cell>
          <cell r="G187" t="str">
            <v/>
          </cell>
        </row>
        <row r="188">
          <cell r="C188">
            <v>337</v>
          </cell>
          <cell r="D188" t="str">
            <v/>
          </cell>
          <cell r="E188" t="str">
            <v/>
          </cell>
          <cell r="F188" t="str">
            <v/>
          </cell>
          <cell r="G188" t="str">
            <v/>
          </cell>
        </row>
        <row r="189">
          <cell r="C189">
            <v>892</v>
          </cell>
          <cell r="D189" t="str">
            <v/>
          </cell>
          <cell r="E189" t="str">
            <v/>
          </cell>
          <cell r="F189" t="str">
            <v/>
          </cell>
          <cell r="G189" t="str">
            <v/>
          </cell>
        </row>
        <row r="190">
          <cell r="C190">
            <v>1169</v>
          </cell>
          <cell r="D190" t="str">
            <v/>
          </cell>
          <cell r="E190" t="str">
            <v/>
          </cell>
          <cell r="F190" t="str">
            <v/>
          </cell>
          <cell r="G190" t="str">
            <v/>
          </cell>
        </row>
        <row r="191">
          <cell r="C191">
            <v>902</v>
          </cell>
          <cell r="D191" t="str">
            <v/>
          </cell>
          <cell r="E191" t="str">
            <v/>
          </cell>
          <cell r="F191">
            <v>12.5</v>
          </cell>
          <cell r="G191" t="str">
            <v/>
          </cell>
        </row>
        <row r="192">
          <cell r="C192">
            <v>590</v>
          </cell>
          <cell r="D192" t="str">
            <v/>
          </cell>
          <cell r="E192">
            <v>112.81</v>
          </cell>
          <cell r="F192">
            <v>16.25</v>
          </cell>
          <cell r="G192">
            <v>16.25</v>
          </cell>
        </row>
        <row r="193">
          <cell r="C193">
            <v>636</v>
          </cell>
          <cell r="D193" t="str">
            <v/>
          </cell>
          <cell r="E193" t="str">
            <v/>
          </cell>
          <cell r="F193" t="str">
            <v/>
          </cell>
          <cell r="G193" t="str">
            <v/>
          </cell>
        </row>
        <row r="194">
          <cell r="C194">
            <v>184</v>
          </cell>
          <cell r="D194" t="str">
            <v/>
          </cell>
          <cell r="E194" t="str">
            <v/>
          </cell>
          <cell r="F194" t="str">
            <v/>
          </cell>
          <cell r="G194" t="str">
            <v/>
          </cell>
        </row>
        <row r="195">
          <cell r="C195">
            <v>298</v>
          </cell>
          <cell r="D195" t="str">
            <v/>
          </cell>
          <cell r="E195">
            <v>825.02</v>
          </cell>
          <cell r="F195" t="str">
            <v/>
          </cell>
          <cell r="G195">
            <v>15</v>
          </cell>
        </row>
        <row r="196">
          <cell r="C196">
            <v>202</v>
          </cell>
          <cell r="D196">
            <v>133.98000000000002</v>
          </cell>
          <cell r="E196">
            <v>133.98000000000002</v>
          </cell>
          <cell r="F196">
            <v>13.75</v>
          </cell>
          <cell r="G196" t="str">
            <v/>
          </cell>
        </row>
        <row r="197">
          <cell r="C197">
            <v>300</v>
          </cell>
          <cell r="D197" t="str">
            <v/>
          </cell>
          <cell r="E197">
            <v>977.5</v>
          </cell>
          <cell r="F197" t="str">
            <v/>
          </cell>
          <cell r="G197" t="str">
            <v/>
          </cell>
        </row>
        <row r="198">
          <cell r="C198">
            <v>897</v>
          </cell>
          <cell r="D198" t="str">
            <v/>
          </cell>
          <cell r="E198" t="str">
            <v/>
          </cell>
          <cell r="F198" t="str">
            <v/>
          </cell>
          <cell r="G198" t="str">
            <v/>
          </cell>
        </row>
        <row r="199">
          <cell r="C199">
            <v>433</v>
          </cell>
          <cell r="D199">
            <v>16.45</v>
          </cell>
          <cell r="E199" t="str">
            <v/>
          </cell>
          <cell r="F199" t="str">
            <v/>
          </cell>
          <cell r="G199" t="str">
            <v/>
          </cell>
        </row>
        <row r="200">
          <cell r="C200">
            <v>826</v>
          </cell>
          <cell r="D200" t="str">
            <v/>
          </cell>
          <cell r="E200">
            <v>310.65999999999997</v>
          </cell>
          <cell r="F200" t="str">
            <v/>
          </cell>
          <cell r="G200" t="str">
            <v/>
          </cell>
        </row>
        <row r="201">
          <cell r="C201">
            <v>203</v>
          </cell>
          <cell r="D201" t="str">
            <v/>
          </cell>
          <cell r="E201" t="str">
            <v/>
          </cell>
          <cell r="F201" t="str">
            <v/>
          </cell>
          <cell r="G201" t="str">
            <v/>
          </cell>
        </row>
        <row r="202">
          <cell r="C202">
            <v>1067</v>
          </cell>
          <cell r="D202" t="str">
            <v/>
          </cell>
          <cell r="E202" t="str">
            <v/>
          </cell>
          <cell r="F202" t="str">
            <v/>
          </cell>
          <cell r="G202" t="str">
            <v/>
          </cell>
        </row>
        <row r="203">
          <cell r="C203">
            <v>204</v>
          </cell>
          <cell r="D203" t="str">
            <v/>
          </cell>
          <cell r="E203">
            <v>7134.02</v>
          </cell>
          <cell r="F203">
            <v>1110</v>
          </cell>
          <cell r="G203" t="str">
            <v/>
          </cell>
        </row>
        <row r="204">
          <cell r="C204">
            <v>325</v>
          </cell>
          <cell r="D204" t="str">
            <v/>
          </cell>
          <cell r="E204">
            <v>131.6</v>
          </cell>
          <cell r="F204" t="str">
            <v/>
          </cell>
          <cell r="G204" t="str">
            <v/>
          </cell>
        </row>
        <row r="205">
          <cell r="C205">
            <v>779</v>
          </cell>
          <cell r="D205">
            <v>2225.0799999999995</v>
          </cell>
          <cell r="E205">
            <v>3061.7199999999993</v>
          </cell>
          <cell r="F205">
            <v>1057.5</v>
          </cell>
          <cell r="G205">
            <v>622.5</v>
          </cell>
        </row>
        <row r="206">
          <cell r="C206">
            <v>338</v>
          </cell>
          <cell r="D206" t="str">
            <v/>
          </cell>
          <cell r="E206">
            <v>967.68</v>
          </cell>
          <cell r="F206" t="str">
            <v/>
          </cell>
          <cell r="G206" t="str">
            <v/>
          </cell>
        </row>
        <row r="207">
          <cell r="C207">
            <v>856</v>
          </cell>
          <cell r="D207" t="str">
            <v/>
          </cell>
          <cell r="E207" t="str">
            <v/>
          </cell>
          <cell r="F207" t="str">
            <v/>
          </cell>
          <cell r="G207" t="str">
            <v/>
          </cell>
        </row>
        <row r="208">
          <cell r="C208">
            <v>284</v>
          </cell>
          <cell r="D208" t="str">
            <v/>
          </cell>
          <cell r="E208">
            <v>158.6</v>
          </cell>
          <cell r="F208" t="str">
            <v/>
          </cell>
          <cell r="G208" t="str">
            <v/>
          </cell>
        </row>
        <row r="209">
          <cell r="C209">
            <v>788</v>
          </cell>
          <cell r="D209" t="str">
            <v/>
          </cell>
          <cell r="E209">
            <v>116.62</v>
          </cell>
          <cell r="F209" t="str">
            <v/>
          </cell>
          <cell r="G209" t="str">
            <v/>
          </cell>
        </row>
        <row r="210">
          <cell r="C210">
            <v>669</v>
          </cell>
          <cell r="D210" t="str">
            <v/>
          </cell>
          <cell r="E210" t="str">
            <v/>
          </cell>
          <cell r="F210">
            <v>78.75</v>
          </cell>
          <cell r="G210">
            <v>78.75</v>
          </cell>
        </row>
        <row r="211">
          <cell r="C211">
            <v>326</v>
          </cell>
          <cell r="D211" t="str">
            <v/>
          </cell>
          <cell r="E211">
            <v>120.83999999999999</v>
          </cell>
          <cell r="F211">
            <v>17.5</v>
          </cell>
          <cell r="G211">
            <v>17.5</v>
          </cell>
        </row>
        <row r="212">
          <cell r="C212">
            <v>795</v>
          </cell>
          <cell r="D212">
            <v>164.5</v>
          </cell>
          <cell r="E212" t="str">
            <v/>
          </cell>
          <cell r="F212">
            <v>12.5</v>
          </cell>
          <cell r="G212" t="str">
            <v/>
          </cell>
        </row>
        <row r="213">
          <cell r="C213">
            <v>944</v>
          </cell>
          <cell r="D213" t="str">
            <v/>
          </cell>
          <cell r="E213" t="str">
            <v/>
          </cell>
          <cell r="F213" t="str">
            <v/>
          </cell>
          <cell r="G213" t="str">
            <v/>
          </cell>
        </row>
        <row r="214">
          <cell r="C214">
            <v>945</v>
          </cell>
          <cell r="D214" t="str">
            <v/>
          </cell>
          <cell r="E214" t="str">
            <v/>
          </cell>
          <cell r="F214" t="str">
            <v/>
          </cell>
          <cell r="G214" t="str">
            <v/>
          </cell>
        </row>
        <row r="215">
          <cell r="C215">
            <v>434</v>
          </cell>
          <cell r="D215" t="str">
            <v/>
          </cell>
          <cell r="E215">
            <v>209.65</v>
          </cell>
          <cell r="F215" t="str">
            <v/>
          </cell>
          <cell r="G215" t="str">
            <v/>
          </cell>
        </row>
        <row r="216">
          <cell r="C216">
            <v>828</v>
          </cell>
          <cell r="D216" t="str">
            <v/>
          </cell>
          <cell r="E216" t="str">
            <v/>
          </cell>
          <cell r="F216" t="str">
            <v/>
          </cell>
          <cell r="G216" t="str">
            <v/>
          </cell>
        </row>
        <row r="217">
          <cell r="C217">
            <v>373</v>
          </cell>
          <cell r="D217" t="str">
            <v/>
          </cell>
          <cell r="E217" t="str">
            <v/>
          </cell>
          <cell r="F217" t="str">
            <v/>
          </cell>
          <cell r="G217" t="str">
            <v/>
          </cell>
        </row>
        <row r="218">
          <cell r="C218">
            <v>302</v>
          </cell>
          <cell r="D218" t="str">
            <v/>
          </cell>
          <cell r="E218">
            <v>377.76</v>
          </cell>
          <cell r="F218" t="str">
            <v/>
          </cell>
          <cell r="G218" t="str">
            <v/>
          </cell>
        </row>
        <row r="219">
          <cell r="C219">
            <v>890</v>
          </cell>
          <cell r="D219" t="str">
            <v/>
          </cell>
          <cell r="E219" t="str">
            <v/>
          </cell>
          <cell r="F219" t="str">
            <v/>
          </cell>
          <cell r="G219" t="str">
            <v/>
          </cell>
        </row>
        <row r="220">
          <cell r="C220">
            <v>371</v>
          </cell>
          <cell r="D220">
            <v>16.45</v>
          </cell>
          <cell r="E220">
            <v>164.5</v>
          </cell>
          <cell r="F220" t="str">
            <v/>
          </cell>
          <cell r="G220" t="str">
            <v/>
          </cell>
        </row>
        <row r="221">
          <cell r="C221">
            <v>687</v>
          </cell>
          <cell r="D221" t="str">
            <v/>
          </cell>
          <cell r="E221">
            <v>233.61</v>
          </cell>
          <cell r="F221">
            <v>45</v>
          </cell>
          <cell r="G221">
            <v>45</v>
          </cell>
        </row>
        <row r="222">
          <cell r="C222">
            <v>428</v>
          </cell>
          <cell r="D222" t="str">
            <v/>
          </cell>
          <cell r="E222">
            <v>164.5</v>
          </cell>
          <cell r="F222" t="str">
            <v/>
          </cell>
          <cell r="G222" t="str">
            <v/>
          </cell>
        </row>
        <row r="223">
          <cell r="C223">
            <v>219</v>
          </cell>
          <cell r="D223" t="str">
            <v/>
          </cell>
          <cell r="E223" t="str">
            <v/>
          </cell>
          <cell r="F223" t="str">
            <v/>
          </cell>
          <cell r="G223" t="str">
            <v/>
          </cell>
        </row>
        <row r="224">
          <cell r="C224">
            <v>229</v>
          </cell>
          <cell r="D224" t="str">
            <v/>
          </cell>
          <cell r="E224">
            <v>243.37</v>
          </cell>
          <cell r="F224" t="str">
            <v/>
          </cell>
          <cell r="G224">
            <v>6.25</v>
          </cell>
        </row>
        <row r="225">
          <cell r="C225">
            <v>1170</v>
          </cell>
          <cell r="D225" t="str">
            <v/>
          </cell>
          <cell r="E225" t="str">
            <v/>
          </cell>
          <cell r="F225" t="str">
            <v/>
          </cell>
          <cell r="G225" t="str">
            <v/>
          </cell>
        </row>
        <row r="226">
          <cell r="C226">
            <v>898</v>
          </cell>
          <cell r="D226" t="str">
            <v/>
          </cell>
          <cell r="E226">
            <v>679.77</v>
          </cell>
          <cell r="F226" t="str">
            <v/>
          </cell>
          <cell r="G226" t="str">
            <v/>
          </cell>
        </row>
        <row r="227">
          <cell r="C227">
            <v>1243</v>
          </cell>
          <cell r="D227" t="str">
            <v/>
          </cell>
          <cell r="E227">
            <v>287.52</v>
          </cell>
          <cell r="F227">
            <v>117.5</v>
          </cell>
          <cell r="G227">
            <v>117.5</v>
          </cell>
        </row>
        <row r="228">
          <cell r="C228">
            <v>357</v>
          </cell>
          <cell r="D228" t="str">
            <v/>
          </cell>
          <cell r="E228" t="str">
            <v/>
          </cell>
          <cell r="F228" t="str">
            <v/>
          </cell>
          <cell r="G228" t="str">
            <v/>
          </cell>
        </row>
        <row r="229">
          <cell r="C229">
            <v>891</v>
          </cell>
          <cell r="D229" t="str">
            <v/>
          </cell>
          <cell r="E229" t="str">
            <v/>
          </cell>
          <cell r="F229" t="str">
            <v/>
          </cell>
          <cell r="G229" t="str">
            <v/>
          </cell>
        </row>
        <row r="230">
          <cell r="C230">
            <v>285</v>
          </cell>
          <cell r="D230" t="str">
            <v/>
          </cell>
          <cell r="E230">
            <v>133.98000000000002</v>
          </cell>
          <cell r="F230" t="str">
            <v/>
          </cell>
          <cell r="G230" t="str">
            <v/>
          </cell>
        </row>
        <row r="231">
          <cell r="C231">
            <v>1352</v>
          </cell>
          <cell r="D231" t="str">
            <v/>
          </cell>
          <cell r="E231">
            <v>114.56</v>
          </cell>
          <cell r="F231">
            <v>10</v>
          </cell>
          <cell r="G231">
            <v>10</v>
          </cell>
        </row>
        <row r="232">
          <cell r="C232">
            <v>391</v>
          </cell>
          <cell r="D232" t="str">
            <v/>
          </cell>
          <cell r="E232" t="str">
            <v/>
          </cell>
          <cell r="F232" t="str">
            <v/>
          </cell>
          <cell r="G232" t="str">
            <v/>
          </cell>
        </row>
        <row r="233">
          <cell r="C233">
            <v>686</v>
          </cell>
          <cell r="D233" t="str">
            <v/>
          </cell>
          <cell r="E233">
            <v>6481.0700000000006</v>
          </cell>
          <cell r="F233">
            <v>251.25</v>
          </cell>
          <cell r="G233">
            <v>272.5</v>
          </cell>
        </row>
        <row r="234">
          <cell r="C234">
            <v>245</v>
          </cell>
          <cell r="D234" t="str">
            <v/>
          </cell>
          <cell r="E234">
            <v>302.39999999999998</v>
          </cell>
          <cell r="F234">
            <v>2.5</v>
          </cell>
          <cell r="G234">
            <v>2.5</v>
          </cell>
        </row>
        <row r="235">
          <cell r="C235">
            <v>355</v>
          </cell>
          <cell r="D235" t="str">
            <v/>
          </cell>
          <cell r="E235">
            <v>121.79999999999998</v>
          </cell>
          <cell r="F235" t="str">
            <v/>
          </cell>
          <cell r="G235" t="str">
            <v/>
          </cell>
        </row>
        <row r="236">
          <cell r="C236">
            <v>429</v>
          </cell>
          <cell r="D236" t="str">
            <v/>
          </cell>
          <cell r="E236">
            <v>16.45</v>
          </cell>
          <cell r="F236" t="str">
            <v/>
          </cell>
          <cell r="G236" t="str">
            <v/>
          </cell>
        </row>
        <row r="237">
          <cell r="C237">
            <v>3861</v>
          </cell>
          <cell r="D237" t="str">
            <v/>
          </cell>
          <cell r="E237" t="str">
            <v/>
          </cell>
          <cell r="F237" t="str">
            <v/>
          </cell>
          <cell r="G237" t="str">
            <v/>
          </cell>
        </row>
        <row r="238">
          <cell r="C238">
            <v>3858</v>
          </cell>
          <cell r="D238" t="str">
            <v/>
          </cell>
          <cell r="E238" t="str">
            <v/>
          </cell>
          <cell r="F238" t="str">
            <v/>
          </cell>
          <cell r="G238" t="str">
            <v/>
          </cell>
        </row>
        <row r="239">
          <cell r="C239">
            <v>1049</v>
          </cell>
          <cell r="D239" t="str">
            <v/>
          </cell>
          <cell r="E239">
            <v>795.62</v>
          </cell>
          <cell r="F239">
            <v>27.5</v>
          </cell>
          <cell r="G239">
            <v>27.5</v>
          </cell>
        </row>
        <row r="240">
          <cell r="C240">
            <v>599</v>
          </cell>
          <cell r="D240" t="str">
            <v/>
          </cell>
          <cell r="E240" t="str">
            <v/>
          </cell>
          <cell r="F240" t="str">
            <v/>
          </cell>
          <cell r="G240" t="str">
            <v/>
          </cell>
        </row>
        <row r="241">
          <cell r="C241">
            <v>436</v>
          </cell>
          <cell r="D241" t="str">
            <v/>
          </cell>
          <cell r="E241" t="str">
            <v/>
          </cell>
          <cell r="F241">
            <v>51.25</v>
          </cell>
          <cell r="G241">
            <v>51.25</v>
          </cell>
        </row>
        <row r="242">
          <cell r="C242">
            <v>372</v>
          </cell>
          <cell r="D242" t="str">
            <v/>
          </cell>
          <cell r="E242" t="str">
            <v/>
          </cell>
          <cell r="F242" t="str">
            <v/>
          </cell>
          <cell r="G242" t="str">
            <v/>
          </cell>
        </row>
        <row r="243">
          <cell r="C243">
            <v>253</v>
          </cell>
          <cell r="D243">
            <v>257.57</v>
          </cell>
          <cell r="E243">
            <v>6567.26</v>
          </cell>
          <cell r="F243">
            <v>1190</v>
          </cell>
          <cell r="G243">
            <v>1157.5</v>
          </cell>
        </row>
        <row r="244">
          <cell r="C244">
            <v>249</v>
          </cell>
          <cell r="D244" t="str">
            <v/>
          </cell>
          <cell r="E244" t="str">
            <v/>
          </cell>
          <cell r="F244" t="str">
            <v/>
          </cell>
          <cell r="G244" t="str">
            <v/>
          </cell>
        </row>
        <row r="245">
          <cell r="C245">
            <v>1658</v>
          </cell>
          <cell r="D245" t="str">
            <v/>
          </cell>
          <cell r="E245">
            <v>212.25</v>
          </cell>
          <cell r="F245" t="str">
            <v/>
          </cell>
          <cell r="G245" t="str">
            <v/>
          </cell>
        </row>
        <row r="246">
          <cell r="C246">
            <v>1221</v>
          </cell>
          <cell r="D246" t="str">
            <v/>
          </cell>
          <cell r="E246" t="str">
            <v/>
          </cell>
          <cell r="F246" t="str">
            <v/>
          </cell>
          <cell r="G246" t="str">
            <v/>
          </cell>
        </row>
        <row r="247">
          <cell r="C247">
            <v>99</v>
          </cell>
          <cell r="D247" t="str">
            <v/>
          </cell>
          <cell r="E247">
            <v>109.62000000000002</v>
          </cell>
          <cell r="F247" t="str">
            <v/>
          </cell>
          <cell r="G247" t="str">
            <v/>
          </cell>
        </row>
        <row r="248">
          <cell r="C248">
            <v>224</v>
          </cell>
          <cell r="D248" t="str">
            <v/>
          </cell>
          <cell r="E248" t="str">
            <v/>
          </cell>
          <cell r="F248" t="str">
            <v/>
          </cell>
          <cell r="G248">
            <v>62.499999999999993</v>
          </cell>
        </row>
        <row r="249">
          <cell r="C249">
            <v>430</v>
          </cell>
          <cell r="D249" t="str">
            <v/>
          </cell>
          <cell r="E249" t="str">
            <v/>
          </cell>
          <cell r="F249" t="str">
            <v/>
          </cell>
          <cell r="G249" t="str">
            <v/>
          </cell>
        </row>
        <row r="250">
          <cell r="C250">
            <v>670</v>
          </cell>
          <cell r="D250" t="str">
            <v/>
          </cell>
          <cell r="E250" t="str">
            <v/>
          </cell>
          <cell r="F250" t="str">
            <v/>
          </cell>
          <cell r="G250" t="str">
            <v/>
          </cell>
        </row>
        <row r="251">
          <cell r="C251">
            <v>6922</v>
          </cell>
          <cell r="D251" t="str">
            <v/>
          </cell>
          <cell r="E251" t="str">
            <v/>
          </cell>
          <cell r="F251" t="str">
            <v/>
          </cell>
          <cell r="G251" t="str">
            <v/>
          </cell>
        </row>
        <row r="252">
          <cell r="C252">
            <v>789</v>
          </cell>
          <cell r="D252" t="str">
            <v/>
          </cell>
          <cell r="E252" t="str">
            <v/>
          </cell>
          <cell r="F252" t="str">
            <v/>
          </cell>
          <cell r="G252" t="str">
            <v/>
          </cell>
        </row>
        <row r="253">
          <cell r="C253">
            <v>228</v>
          </cell>
          <cell r="D253" t="str">
            <v/>
          </cell>
          <cell r="E253" t="str">
            <v/>
          </cell>
          <cell r="F253" t="str">
            <v/>
          </cell>
          <cell r="G253" t="str">
            <v/>
          </cell>
        </row>
        <row r="254">
          <cell r="C254">
            <v>100</v>
          </cell>
          <cell r="D254" t="str">
            <v/>
          </cell>
          <cell r="E254">
            <v>158.34</v>
          </cell>
          <cell r="F254" t="str">
            <v/>
          </cell>
          <cell r="G254" t="str">
            <v/>
          </cell>
        </row>
        <row r="255">
          <cell r="C255">
            <v>339</v>
          </cell>
          <cell r="D255" t="str">
            <v/>
          </cell>
          <cell r="E255" t="str">
            <v/>
          </cell>
          <cell r="F255">
            <v>-177.5</v>
          </cell>
          <cell r="G255" t="str">
            <v/>
          </cell>
        </row>
        <row r="256">
          <cell r="C256">
            <v>899</v>
          </cell>
          <cell r="D256" t="str">
            <v/>
          </cell>
          <cell r="E256">
            <v>164.5</v>
          </cell>
          <cell r="F256" t="str">
            <v/>
          </cell>
          <cell r="G256" t="str">
            <v/>
          </cell>
        </row>
        <row r="257">
          <cell r="C257">
            <v>1381</v>
          </cell>
          <cell r="D257" t="str">
            <v/>
          </cell>
          <cell r="E257" t="str">
            <v/>
          </cell>
          <cell r="F257">
            <v>12.5</v>
          </cell>
          <cell r="G257" t="str">
            <v/>
          </cell>
        </row>
        <row r="258">
          <cell r="C258">
            <v>790</v>
          </cell>
          <cell r="D258" t="str">
            <v/>
          </cell>
          <cell r="E258" t="str">
            <v/>
          </cell>
          <cell r="F258" t="str">
            <v/>
          </cell>
          <cell r="G258" t="str">
            <v/>
          </cell>
        </row>
        <row r="259">
          <cell r="C259">
            <v>1032</v>
          </cell>
          <cell r="D259" t="str">
            <v/>
          </cell>
          <cell r="E259">
            <v>2152.64</v>
          </cell>
          <cell r="F259">
            <v>196.25</v>
          </cell>
          <cell r="G259">
            <v>196.25</v>
          </cell>
        </row>
        <row r="260">
          <cell r="C260">
            <v>431</v>
          </cell>
          <cell r="D260" t="str">
            <v/>
          </cell>
          <cell r="E260">
            <v>1268.2199999999998</v>
          </cell>
          <cell r="F260" t="str">
            <v/>
          </cell>
          <cell r="G260" t="str">
            <v/>
          </cell>
        </row>
        <row r="261">
          <cell r="C261">
            <v>432</v>
          </cell>
          <cell r="D261" t="str">
            <v/>
          </cell>
          <cell r="E261">
            <v>114.56</v>
          </cell>
          <cell r="F261">
            <v>3.75</v>
          </cell>
          <cell r="G261">
            <v>7.5</v>
          </cell>
        </row>
        <row r="262">
          <cell r="C262">
            <v>587</v>
          </cell>
          <cell r="D262" t="str">
            <v/>
          </cell>
          <cell r="E262">
            <v>449.25</v>
          </cell>
          <cell r="F262" t="str">
            <v/>
          </cell>
          <cell r="G262" t="str">
            <v/>
          </cell>
        </row>
        <row r="263">
          <cell r="C263">
            <v>392</v>
          </cell>
          <cell r="D263" t="str">
            <v/>
          </cell>
          <cell r="E263">
            <v>572.25000000000011</v>
          </cell>
          <cell r="F263" t="str">
            <v/>
          </cell>
          <cell r="G263" t="str">
            <v/>
          </cell>
        </row>
        <row r="264">
          <cell r="C264">
            <v>205</v>
          </cell>
          <cell r="D264" t="str">
            <v/>
          </cell>
          <cell r="E264" t="str">
            <v/>
          </cell>
          <cell r="F264" t="str">
            <v/>
          </cell>
          <cell r="G264" t="str">
            <v/>
          </cell>
        </row>
        <row r="265">
          <cell r="D265">
            <v>30644.53</v>
          </cell>
          <cell r="E265">
            <v>188103.39999999991</v>
          </cell>
          <cell r="F265">
            <v>22108.75</v>
          </cell>
          <cell r="G265">
            <v>11138.650000000001</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579</v>
          </cell>
          <cell r="C2" t="str">
            <v>ABBOTT ISD</v>
          </cell>
          <cell r="D2" t="str">
            <v/>
          </cell>
          <cell r="E2" t="str">
            <v/>
          </cell>
          <cell r="F2" t="str">
            <v/>
          </cell>
          <cell r="G2" t="str">
            <v/>
          </cell>
        </row>
        <row r="3">
          <cell r="B3">
            <v>247</v>
          </cell>
          <cell r="C3" t="str">
            <v>ACADEMY OF DALLAS CHARTER SCHOOL</v>
          </cell>
          <cell r="D3" t="str">
            <v/>
          </cell>
          <cell r="E3">
            <v>2389.2399999999998</v>
          </cell>
          <cell r="F3" t="str">
            <v/>
          </cell>
          <cell r="G3">
            <v>550</v>
          </cell>
        </row>
        <row r="4">
          <cell r="B4">
            <v>251</v>
          </cell>
          <cell r="C4" t="str">
            <v>ACADEMY OF DALLAS CHARTER SCHOOL</v>
          </cell>
          <cell r="D4" t="str">
            <v/>
          </cell>
          <cell r="E4" t="str">
            <v/>
          </cell>
          <cell r="F4" t="str">
            <v/>
          </cell>
          <cell r="G4" t="str">
            <v/>
          </cell>
        </row>
        <row r="5">
          <cell r="B5">
            <v>901</v>
          </cell>
          <cell r="C5" t="str">
            <v>ALEDO ISD</v>
          </cell>
          <cell r="D5" t="str">
            <v/>
          </cell>
          <cell r="E5" t="str">
            <v/>
          </cell>
          <cell r="F5" t="str">
            <v/>
          </cell>
          <cell r="G5" t="str">
            <v/>
          </cell>
        </row>
        <row r="6">
          <cell r="B6">
            <v>195</v>
          </cell>
          <cell r="C6" t="str">
            <v>ALLEN ISD</v>
          </cell>
          <cell r="D6" t="str">
            <v/>
          </cell>
          <cell r="E6" t="str">
            <v/>
          </cell>
          <cell r="F6" t="str">
            <v/>
          </cell>
          <cell r="G6" t="str">
            <v/>
          </cell>
        </row>
        <row r="7">
          <cell r="B7">
            <v>663</v>
          </cell>
          <cell r="C7" t="str">
            <v>ALVARADO ISD</v>
          </cell>
          <cell r="D7" t="str">
            <v/>
          </cell>
          <cell r="E7">
            <v>959.5</v>
          </cell>
          <cell r="F7" t="str">
            <v/>
          </cell>
          <cell r="G7" t="str">
            <v/>
          </cell>
        </row>
        <row r="8">
          <cell r="B8">
            <v>1164</v>
          </cell>
          <cell r="C8" t="str">
            <v>ALVORD ISD</v>
          </cell>
          <cell r="D8" t="str">
            <v/>
          </cell>
          <cell r="E8" t="str">
            <v/>
          </cell>
          <cell r="F8" t="str">
            <v/>
          </cell>
          <cell r="G8" t="str">
            <v/>
          </cell>
        </row>
        <row r="9">
          <cell r="B9">
            <v>196</v>
          </cell>
          <cell r="C9" t="str">
            <v>ANNA ISD</v>
          </cell>
          <cell r="D9" t="str">
            <v/>
          </cell>
          <cell r="E9">
            <v>6241.38</v>
          </cell>
          <cell r="F9" t="str">
            <v/>
          </cell>
          <cell r="G9">
            <v>5093.75</v>
          </cell>
        </row>
        <row r="10">
          <cell r="B10">
            <v>261</v>
          </cell>
          <cell r="C10" t="str">
            <v>APLUS CHARTER DBA INSPIRED VISION ACADEMY</v>
          </cell>
          <cell r="D10" t="str">
            <v/>
          </cell>
          <cell r="E10" t="str">
            <v/>
          </cell>
          <cell r="F10" t="str">
            <v/>
          </cell>
          <cell r="G10" t="str">
            <v/>
          </cell>
        </row>
        <row r="11">
          <cell r="B11">
            <v>260</v>
          </cell>
          <cell r="C11" t="str">
            <v>APLUS CHARTER SCHOOLS DBA A ACADEMY</v>
          </cell>
          <cell r="D11" t="str">
            <v/>
          </cell>
          <cell r="E11" t="str">
            <v/>
          </cell>
          <cell r="F11" t="str">
            <v/>
          </cell>
          <cell r="G11" t="str">
            <v/>
          </cell>
        </row>
        <row r="12">
          <cell r="B12">
            <v>588</v>
          </cell>
          <cell r="C12" t="str">
            <v>AQUILLA ISD</v>
          </cell>
          <cell r="D12" t="str">
            <v/>
          </cell>
          <cell r="E12" t="str">
            <v/>
          </cell>
          <cell r="F12" t="str">
            <v/>
          </cell>
          <cell r="G12" t="str">
            <v/>
          </cell>
        </row>
        <row r="13">
          <cell r="B13">
            <v>303</v>
          </cell>
          <cell r="C13" t="str">
            <v>ARGYLE ISD</v>
          </cell>
          <cell r="D13" t="str">
            <v/>
          </cell>
          <cell r="E13" t="str">
            <v/>
          </cell>
          <cell r="F13">
            <v>-12.5</v>
          </cell>
          <cell r="G13" t="str">
            <v/>
          </cell>
        </row>
        <row r="14">
          <cell r="B14">
            <v>4171</v>
          </cell>
          <cell r="C14" t="str">
            <v>ARLINGTON CLASSICS ACADEMY</v>
          </cell>
          <cell r="D14" t="str">
            <v/>
          </cell>
          <cell r="E14" t="str">
            <v/>
          </cell>
          <cell r="F14" t="str">
            <v/>
          </cell>
          <cell r="G14" t="str">
            <v/>
          </cell>
        </row>
        <row r="15">
          <cell r="B15">
            <v>1017</v>
          </cell>
          <cell r="C15" t="str">
            <v>ARLINGTON ISD</v>
          </cell>
          <cell r="D15" t="str">
            <v/>
          </cell>
          <cell r="E15" t="str">
            <v/>
          </cell>
          <cell r="F15" t="str">
            <v/>
          </cell>
          <cell r="G15" t="str">
            <v/>
          </cell>
        </row>
        <row r="16">
          <cell r="B16">
            <v>301</v>
          </cell>
          <cell r="C16" t="str">
            <v>AUBREY ISD</v>
          </cell>
          <cell r="D16" t="str">
            <v/>
          </cell>
          <cell r="E16" t="str">
            <v/>
          </cell>
          <cell r="F16" t="str">
            <v/>
          </cell>
          <cell r="G16" t="str">
            <v/>
          </cell>
        </row>
        <row r="17">
          <cell r="B17">
            <v>331</v>
          </cell>
          <cell r="C17" t="str">
            <v>AVALON ISD</v>
          </cell>
          <cell r="D17" t="str">
            <v/>
          </cell>
          <cell r="E17" t="str">
            <v/>
          </cell>
          <cell r="F17" t="str">
            <v/>
          </cell>
          <cell r="G17" t="str">
            <v/>
          </cell>
        </row>
        <row r="18">
          <cell r="B18">
            <v>255</v>
          </cell>
          <cell r="C18" t="str">
            <v>AW BROWN LEADERSHIP ACADEMY</v>
          </cell>
          <cell r="D18" t="str">
            <v/>
          </cell>
          <cell r="E18" t="str">
            <v/>
          </cell>
          <cell r="F18" t="str">
            <v/>
          </cell>
          <cell r="G18" t="str">
            <v/>
          </cell>
        </row>
        <row r="19">
          <cell r="B19">
            <v>791</v>
          </cell>
          <cell r="C19" t="str">
            <v>AXTELL ISD</v>
          </cell>
          <cell r="D19" t="str">
            <v/>
          </cell>
          <cell r="E19" t="str">
            <v/>
          </cell>
          <cell r="F19" t="str">
            <v/>
          </cell>
          <cell r="G19" t="str">
            <v/>
          </cell>
        </row>
        <row r="20">
          <cell r="B20">
            <v>1027</v>
          </cell>
          <cell r="C20" t="str">
            <v>AZLE ISD</v>
          </cell>
          <cell r="D20" t="str">
            <v/>
          </cell>
          <cell r="E20">
            <v>837.31</v>
          </cell>
          <cell r="F20" t="str">
            <v/>
          </cell>
          <cell r="G20">
            <v>20</v>
          </cell>
        </row>
        <row r="21">
          <cell r="B21">
            <v>185</v>
          </cell>
          <cell r="C21" t="str">
            <v>BELLEVUE ISD</v>
          </cell>
          <cell r="D21" t="str">
            <v/>
          </cell>
          <cell r="E21" t="str">
            <v/>
          </cell>
          <cell r="F21" t="str">
            <v/>
          </cell>
          <cell r="G21" t="str">
            <v/>
          </cell>
        </row>
        <row r="22">
          <cell r="B22">
            <v>424</v>
          </cell>
          <cell r="C22" t="str">
            <v>BELLS ISD</v>
          </cell>
          <cell r="D22" t="str">
            <v/>
          </cell>
          <cell r="E22" t="str">
            <v/>
          </cell>
          <cell r="F22" t="str">
            <v/>
          </cell>
          <cell r="G22" t="str">
            <v/>
          </cell>
        </row>
        <row r="23">
          <cell r="B23">
            <v>1018</v>
          </cell>
          <cell r="C23" t="str">
            <v>BIRDVILLE ISD</v>
          </cell>
          <cell r="D23" t="str">
            <v/>
          </cell>
          <cell r="E23" t="str">
            <v/>
          </cell>
          <cell r="F23" t="str">
            <v/>
          </cell>
          <cell r="G23" t="str">
            <v/>
          </cell>
        </row>
        <row r="24">
          <cell r="B24">
            <v>850</v>
          </cell>
          <cell r="C24" t="str">
            <v>BLOOMING GROVE ISD</v>
          </cell>
          <cell r="D24" t="str">
            <v/>
          </cell>
          <cell r="E24" t="str">
            <v/>
          </cell>
          <cell r="F24" t="str">
            <v/>
          </cell>
          <cell r="G24" t="str">
            <v/>
          </cell>
        </row>
        <row r="25">
          <cell r="B25">
            <v>206</v>
          </cell>
          <cell r="C25" t="str">
            <v>BLUE RIDGE ISD</v>
          </cell>
          <cell r="D25" t="str">
            <v/>
          </cell>
          <cell r="E25" t="str">
            <v/>
          </cell>
          <cell r="F25" t="str">
            <v/>
          </cell>
          <cell r="G25" t="str">
            <v/>
          </cell>
        </row>
        <row r="26">
          <cell r="B26">
            <v>358</v>
          </cell>
          <cell r="C26" t="str">
            <v>BLUFF DALE ISD</v>
          </cell>
          <cell r="D26" t="str">
            <v/>
          </cell>
          <cell r="E26" t="str">
            <v/>
          </cell>
          <cell r="F26" t="str">
            <v/>
          </cell>
          <cell r="G26" t="str">
            <v/>
          </cell>
        </row>
        <row r="27">
          <cell r="B27">
            <v>589</v>
          </cell>
          <cell r="C27" t="str">
            <v>BLUM ISD</v>
          </cell>
          <cell r="D27" t="str">
            <v/>
          </cell>
          <cell r="E27" t="str">
            <v/>
          </cell>
          <cell r="F27" t="str">
            <v/>
          </cell>
          <cell r="G27" t="str">
            <v/>
          </cell>
        </row>
        <row r="28">
          <cell r="B28">
            <v>366</v>
          </cell>
          <cell r="C28" t="str">
            <v>BONHAM ISD</v>
          </cell>
          <cell r="D28" t="str">
            <v/>
          </cell>
          <cell r="E28" t="str">
            <v/>
          </cell>
          <cell r="F28" t="str">
            <v/>
          </cell>
          <cell r="G28" t="str">
            <v/>
          </cell>
        </row>
        <row r="29">
          <cell r="B29">
            <v>796</v>
          </cell>
          <cell r="C29" t="str">
            <v>BOSQUEVILLE ISD</v>
          </cell>
          <cell r="D29" t="str">
            <v/>
          </cell>
          <cell r="E29" t="str">
            <v/>
          </cell>
          <cell r="F29">
            <v>-12.5</v>
          </cell>
          <cell r="G29" t="str">
            <v/>
          </cell>
        </row>
        <row r="30">
          <cell r="B30">
            <v>822</v>
          </cell>
          <cell r="C30" t="str">
            <v>BOWIE ISD</v>
          </cell>
          <cell r="D30" t="str">
            <v/>
          </cell>
          <cell r="E30" t="str">
            <v/>
          </cell>
          <cell r="F30" t="str">
            <v/>
          </cell>
          <cell r="G30" t="str">
            <v/>
          </cell>
        </row>
        <row r="31">
          <cell r="B31">
            <v>1165</v>
          </cell>
          <cell r="C31" t="str">
            <v>BOYD ISD</v>
          </cell>
          <cell r="D31" t="str">
            <v/>
          </cell>
          <cell r="E31">
            <v>164.5</v>
          </cell>
          <cell r="F31" t="str">
            <v/>
          </cell>
          <cell r="G31" t="str">
            <v/>
          </cell>
        </row>
        <row r="32">
          <cell r="B32">
            <v>1003</v>
          </cell>
          <cell r="C32" t="str">
            <v>BRECKENRIDGE ISD</v>
          </cell>
          <cell r="D32" t="str">
            <v/>
          </cell>
          <cell r="E32" t="str">
            <v/>
          </cell>
          <cell r="F32" t="str">
            <v/>
          </cell>
          <cell r="G32" t="str">
            <v/>
          </cell>
        </row>
        <row r="33">
          <cell r="B33">
            <v>1166</v>
          </cell>
          <cell r="C33" t="str">
            <v>BRIDGEPORT ISD</v>
          </cell>
          <cell r="D33" t="str">
            <v/>
          </cell>
          <cell r="E33" t="str">
            <v/>
          </cell>
          <cell r="F33" t="str">
            <v/>
          </cell>
          <cell r="G33" t="str">
            <v/>
          </cell>
        </row>
        <row r="34">
          <cell r="B34">
            <v>903</v>
          </cell>
          <cell r="C34" t="str">
            <v>BROCK ISD</v>
          </cell>
          <cell r="D34" t="str">
            <v/>
          </cell>
          <cell r="E34" t="str">
            <v/>
          </cell>
          <cell r="F34" t="str">
            <v/>
          </cell>
          <cell r="G34" t="str">
            <v/>
          </cell>
        </row>
        <row r="35">
          <cell r="B35">
            <v>792</v>
          </cell>
          <cell r="C35" t="str">
            <v>BRUCEVILLE EDDY ISD</v>
          </cell>
          <cell r="D35" t="str">
            <v/>
          </cell>
          <cell r="E35">
            <v>164.5</v>
          </cell>
          <cell r="F35" t="str">
            <v/>
          </cell>
          <cell r="G35" t="str">
            <v/>
          </cell>
        </row>
        <row r="36">
          <cell r="B36">
            <v>634</v>
          </cell>
          <cell r="C36" t="str">
            <v>BRYSON ISD</v>
          </cell>
          <cell r="D36" t="str">
            <v/>
          </cell>
          <cell r="E36" t="str">
            <v/>
          </cell>
          <cell r="F36" t="str">
            <v/>
          </cell>
          <cell r="G36" t="str">
            <v/>
          </cell>
        </row>
        <row r="37">
          <cell r="B37">
            <v>664</v>
          </cell>
          <cell r="C37" t="str">
            <v>BURLESON ISD</v>
          </cell>
          <cell r="D37" t="str">
            <v/>
          </cell>
          <cell r="E37">
            <v>409.16999999999996</v>
          </cell>
          <cell r="F37" t="str">
            <v/>
          </cell>
          <cell r="G37" t="str">
            <v/>
          </cell>
        </row>
        <row r="38">
          <cell r="B38">
            <v>580</v>
          </cell>
          <cell r="C38" t="str">
            <v>BYNUM ISD</v>
          </cell>
          <cell r="D38" t="str">
            <v/>
          </cell>
          <cell r="E38" t="str">
            <v/>
          </cell>
          <cell r="F38" t="str">
            <v/>
          </cell>
          <cell r="G38" t="str">
            <v/>
          </cell>
        </row>
        <row r="39">
          <cell r="B39">
            <v>225</v>
          </cell>
          <cell r="C39" t="str">
            <v>CALLISBURG ISD</v>
          </cell>
          <cell r="D39" t="str">
            <v/>
          </cell>
          <cell r="E39">
            <v>164.70000000000002</v>
          </cell>
          <cell r="F39" t="str">
            <v/>
          </cell>
          <cell r="G39" t="str">
            <v/>
          </cell>
        </row>
        <row r="40">
          <cell r="B40">
            <v>274</v>
          </cell>
          <cell r="C40" t="str">
            <v>CARROLLTON FARMERS BRANCH</v>
          </cell>
          <cell r="D40" t="str">
            <v/>
          </cell>
          <cell r="E40" t="str">
            <v/>
          </cell>
          <cell r="F40" t="str">
            <v/>
          </cell>
          <cell r="G40" t="str">
            <v/>
          </cell>
        </row>
        <row r="41">
          <cell r="B41">
            <v>1029</v>
          </cell>
          <cell r="C41" t="str">
            <v>CASTLEBERRY ISD</v>
          </cell>
          <cell r="D41" t="str">
            <v/>
          </cell>
          <cell r="E41" t="str">
            <v/>
          </cell>
          <cell r="F41" t="str">
            <v/>
          </cell>
          <cell r="G41" t="str">
            <v/>
          </cell>
        </row>
        <row r="42">
          <cell r="B42">
            <v>275</v>
          </cell>
          <cell r="C42" t="str">
            <v>CEDAR HILL ISD</v>
          </cell>
          <cell r="D42" t="str">
            <v/>
          </cell>
          <cell r="E42">
            <v>446.87999999999994</v>
          </cell>
          <cell r="F42" t="str">
            <v/>
          </cell>
          <cell r="G42" t="str">
            <v/>
          </cell>
        </row>
        <row r="43">
          <cell r="B43">
            <v>197</v>
          </cell>
          <cell r="C43" t="str">
            <v>CELINA ISD</v>
          </cell>
          <cell r="D43" t="str">
            <v/>
          </cell>
          <cell r="E43" t="str">
            <v/>
          </cell>
          <cell r="F43" t="str">
            <v/>
          </cell>
          <cell r="G43" t="str">
            <v/>
          </cell>
        </row>
        <row r="44">
          <cell r="B44">
            <v>1167</v>
          </cell>
          <cell r="C44" t="str">
            <v>CHICO ISD</v>
          </cell>
          <cell r="D44" t="str">
            <v/>
          </cell>
          <cell r="E44" t="str">
            <v/>
          </cell>
          <cell r="F44" t="str">
            <v/>
          </cell>
          <cell r="G44" t="str">
            <v/>
          </cell>
        </row>
        <row r="45">
          <cell r="B45">
            <v>793</v>
          </cell>
          <cell r="C45" t="str">
            <v>CHINA SPRING ISD</v>
          </cell>
          <cell r="D45" t="str">
            <v/>
          </cell>
          <cell r="E45" t="str">
            <v/>
          </cell>
          <cell r="F45" t="str">
            <v/>
          </cell>
          <cell r="G45" t="str">
            <v/>
          </cell>
        </row>
        <row r="46">
          <cell r="B46">
            <v>322</v>
          </cell>
          <cell r="C46" t="str">
            <v>CISCO ISD</v>
          </cell>
          <cell r="D46" t="str">
            <v/>
          </cell>
          <cell r="E46" t="str">
            <v/>
          </cell>
          <cell r="F46" t="str">
            <v/>
          </cell>
          <cell r="G46">
            <v>116.25</v>
          </cell>
        </row>
        <row r="47">
          <cell r="B47">
            <v>270</v>
          </cell>
          <cell r="C47" t="str">
            <v>CITYSCAPE SCHOOLS INC</v>
          </cell>
          <cell r="D47" t="str">
            <v/>
          </cell>
          <cell r="E47" t="str">
            <v/>
          </cell>
          <cell r="F47" t="str">
            <v/>
          </cell>
          <cell r="G47">
            <v>12.5</v>
          </cell>
        </row>
        <row r="48">
          <cell r="B48">
            <v>665</v>
          </cell>
          <cell r="C48" t="str">
            <v>CLEBURNE ISD</v>
          </cell>
          <cell r="D48" t="str">
            <v/>
          </cell>
          <cell r="E48">
            <v>3209.2000000000003</v>
          </cell>
          <cell r="F48" t="str">
            <v/>
          </cell>
          <cell r="G48" t="str">
            <v/>
          </cell>
        </row>
        <row r="49">
          <cell r="B49">
            <v>96</v>
          </cell>
          <cell r="C49" t="str">
            <v>CLIFTON ISD</v>
          </cell>
          <cell r="D49" t="str">
            <v/>
          </cell>
          <cell r="E49" t="str">
            <v/>
          </cell>
          <cell r="F49" t="str">
            <v/>
          </cell>
          <cell r="G49" t="str">
            <v/>
          </cell>
        </row>
        <row r="50">
          <cell r="B50">
            <v>425</v>
          </cell>
          <cell r="C50" t="str">
            <v>COLLINSVILLE ISD</v>
          </cell>
          <cell r="D50" t="str">
            <v/>
          </cell>
          <cell r="E50">
            <v>1057.3</v>
          </cell>
          <cell r="F50" t="str">
            <v/>
          </cell>
          <cell r="G50" t="str">
            <v/>
          </cell>
        </row>
        <row r="51">
          <cell r="B51">
            <v>216</v>
          </cell>
          <cell r="C51" t="str">
            <v>COMANCHE ISD</v>
          </cell>
          <cell r="D51" t="str">
            <v/>
          </cell>
          <cell r="E51" t="str">
            <v/>
          </cell>
          <cell r="F51" t="str">
            <v/>
          </cell>
          <cell r="G51" t="str">
            <v/>
          </cell>
        </row>
        <row r="52">
          <cell r="B52">
            <v>207</v>
          </cell>
          <cell r="C52" t="str">
            <v>COMMUNITY ISD</v>
          </cell>
          <cell r="D52" t="str">
            <v/>
          </cell>
          <cell r="E52" t="str">
            <v/>
          </cell>
          <cell r="F52" t="str">
            <v/>
          </cell>
          <cell r="G52" t="str">
            <v/>
          </cell>
        </row>
        <row r="53">
          <cell r="B53">
            <v>794</v>
          </cell>
          <cell r="C53" t="str">
            <v>CONNALLY ISD</v>
          </cell>
          <cell r="D53" t="str">
            <v/>
          </cell>
          <cell r="E53" t="str">
            <v/>
          </cell>
          <cell r="F53" t="str">
            <v/>
          </cell>
          <cell r="G53" t="str">
            <v/>
          </cell>
        </row>
        <row r="54">
          <cell r="B54">
            <v>739</v>
          </cell>
          <cell r="C54" t="str">
            <v>COOLIDGE ISD</v>
          </cell>
          <cell r="D54" t="str">
            <v/>
          </cell>
          <cell r="E54" t="str">
            <v/>
          </cell>
          <cell r="F54" t="str">
            <v/>
          </cell>
          <cell r="G54" t="str">
            <v/>
          </cell>
        </row>
        <row r="55">
          <cell r="B55">
            <v>286</v>
          </cell>
          <cell r="C55" t="str">
            <v>COPPELL ISD</v>
          </cell>
          <cell r="D55" t="str">
            <v/>
          </cell>
          <cell r="E55" t="str">
            <v/>
          </cell>
          <cell r="F55" t="str">
            <v/>
          </cell>
          <cell r="G55" t="str">
            <v/>
          </cell>
        </row>
        <row r="56">
          <cell r="B56">
            <v>851</v>
          </cell>
          <cell r="C56" t="str">
            <v>CORSICANA ISD</v>
          </cell>
          <cell r="D56" t="str">
            <v/>
          </cell>
          <cell r="E56" t="str">
            <v/>
          </cell>
          <cell r="F56" t="str">
            <v/>
          </cell>
          <cell r="G56" t="str">
            <v/>
          </cell>
        </row>
        <row r="57">
          <cell r="B57">
            <v>581</v>
          </cell>
          <cell r="C57" t="str">
            <v>COVINGTON ISD</v>
          </cell>
          <cell r="D57" t="str">
            <v/>
          </cell>
          <cell r="E57" t="str">
            <v/>
          </cell>
          <cell r="F57" t="str">
            <v/>
          </cell>
          <cell r="G57" t="str">
            <v/>
          </cell>
        </row>
        <row r="58">
          <cell r="B58">
            <v>681</v>
          </cell>
          <cell r="C58" t="str">
            <v>CRANDALL ISD</v>
          </cell>
          <cell r="D58" t="str">
            <v/>
          </cell>
          <cell r="E58" t="str">
            <v/>
          </cell>
          <cell r="F58" t="str">
            <v/>
          </cell>
          <cell r="G58" t="str">
            <v/>
          </cell>
        </row>
        <row r="59">
          <cell r="B59">
            <v>103</v>
          </cell>
          <cell r="C59" t="str">
            <v>CRANFILLS GAP ISD</v>
          </cell>
          <cell r="D59" t="str">
            <v/>
          </cell>
          <cell r="E59" t="str">
            <v/>
          </cell>
          <cell r="F59" t="str">
            <v/>
          </cell>
          <cell r="G59" t="str">
            <v/>
          </cell>
        </row>
        <row r="60">
          <cell r="B60">
            <v>781</v>
          </cell>
          <cell r="C60" t="str">
            <v>CRAWFORD ISD</v>
          </cell>
          <cell r="D60" t="str">
            <v/>
          </cell>
          <cell r="E60" t="str">
            <v/>
          </cell>
          <cell r="F60" t="str">
            <v/>
          </cell>
          <cell r="G60" t="str">
            <v/>
          </cell>
        </row>
        <row r="61">
          <cell r="B61">
            <v>1025</v>
          </cell>
          <cell r="C61" t="str">
            <v>CROWLEY ISD</v>
          </cell>
          <cell r="D61" t="str">
            <v/>
          </cell>
          <cell r="E61" t="str">
            <v/>
          </cell>
          <cell r="F61" t="str">
            <v/>
          </cell>
          <cell r="G61" t="str">
            <v/>
          </cell>
        </row>
        <row r="62">
          <cell r="B62">
            <v>276</v>
          </cell>
          <cell r="C62" t="str">
            <v>DALLAS ISD</v>
          </cell>
          <cell r="D62" t="str">
            <v/>
          </cell>
          <cell r="E62" t="str">
            <v/>
          </cell>
          <cell r="F62" t="str">
            <v/>
          </cell>
          <cell r="G62" t="str">
            <v/>
          </cell>
        </row>
        <row r="63">
          <cell r="B63">
            <v>852</v>
          </cell>
          <cell r="C63" t="str">
            <v>DAWSON ISD</v>
          </cell>
          <cell r="D63" t="str">
            <v/>
          </cell>
          <cell r="E63" t="str">
            <v/>
          </cell>
          <cell r="F63" t="str">
            <v/>
          </cell>
          <cell r="G63" t="str">
            <v/>
          </cell>
        </row>
        <row r="64">
          <cell r="B64">
            <v>217</v>
          </cell>
          <cell r="C64" t="str">
            <v>DE LEON ISD</v>
          </cell>
          <cell r="D64" t="str">
            <v/>
          </cell>
          <cell r="E64" t="str">
            <v/>
          </cell>
          <cell r="F64" t="str">
            <v/>
          </cell>
          <cell r="G64" t="str">
            <v/>
          </cell>
        </row>
        <row r="65">
          <cell r="B65">
            <v>1168</v>
          </cell>
          <cell r="C65" t="str">
            <v>DECATUR ISD</v>
          </cell>
          <cell r="D65" t="str">
            <v/>
          </cell>
          <cell r="E65">
            <v>164.5</v>
          </cell>
          <cell r="F65" t="str">
            <v/>
          </cell>
          <cell r="G65" t="str">
            <v/>
          </cell>
        </row>
        <row r="66">
          <cell r="B66">
            <v>426</v>
          </cell>
          <cell r="C66" t="str">
            <v>DENISON ISD</v>
          </cell>
          <cell r="D66" t="str">
            <v/>
          </cell>
          <cell r="E66">
            <v>16.45</v>
          </cell>
          <cell r="F66" t="str">
            <v/>
          </cell>
          <cell r="G66" t="str">
            <v/>
          </cell>
        </row>
        <row r="67">
          <cell r="B67">
            <v>296</v>
          </cell>
          <cell r="C67" t="str">
            <v>DENTON ISD</v>
          </cell>
          <cell r="D67" t="str">
            <v/>
          </cell>
          <cell r="E67" t="str">
            <v/>
          </cell>
          <cell r="F67" t="str">
            <v/>
          </cell>
          <cell r="G67" t="str">
            <v/>
          </cell>
        </row>
        <row r="68">
          <cell r="B68">
            <v>1342</v>
          </cell>
          <cell r="C68" t="str">
            <v>DEPT OF JUVENILE SRVS SERVING COOKE FANNIN GRAYSON</v>
          </cell>
          <cell r="D68" t="str">
            <v/>
          </cell>
          <cell r="E68" t="str">
            <v/>
          </cell>
          <cell r="F68" t="str">
            <v/>
          </cell>
          <cell r="G68" t="str">
            <v/>
          </cell>
        </row>
        <row r="69">
          <cell r="B69">
            <v>277</v>
          </cell>
          <cell r="C69" t="str">
            <v>DESOTO ISD</v>
          </cell>
          <cell r="D69" t="str">
            <v/>
          </cell>
          <cell r="E69" t="str">
            <v/>
          </cell>
          <cell r="F69" t="str">
            <v/>
          </cell>
          <cell r="G69" t="str">
            <v/>
          </cell>
        </row>
        <row r="70">
          <cell r="B70">
            <v>393</v>
          </cell>
          <cell r="C70" t="str">
            <v>DEW ISD</v>
          </cell>
          <cell r="D70" t="str">
            <v/>
          </cell>
          <cell r="E70" t="str">
            <v/>
          </cell>
          <cell r="F70" t="str">
            <v/>
          </cell>
          <cell r="G70" t="str">
            <v/>
          </cell>
        </row>
        <row r="71">
          <cell r="B71">
            <v>367</v>
          </cell>
          <cell r="C71" t="str">
            <v>DODD CITY ISD</v>
          </cell>
          <cell r="D71" t="str">
            <v/>
          </cell>
          <cell r="E71" t="str">
            <v/>
          </cell>
          <cell r="F71" t="str">
            <v/>
          </cell>
          <cell r="G71" t="str">
            <v/>
          </cell>
        </row>
        <row r="72">
          <cell r="B72">
            <v>356</v>
          </cell>
          <cell r="C72" t="str">
            <v>DUBLIN ISD</v>
          </cell>
          <cell r="D72" t="str">
            <v/>
          </cell>
          <cell r="E72" t="str">
            <v/>
          </cell>
          <cell r="F72" t="str">
            <v/>
          </cell>
          <cell r="G72" t="str">
            <v/>
          </cell>
        </row>
        <row r="73">
          <cell r="B73">
            <v>278</v>
          </cell>
          <cell r="C73" t="str">
            <v>DUNCANVILLE ISD</v>
          </cell>
          <cell r="D73" t="str">
            <v/>
          </cell>
          <cell r="E73" t="str">
            <v/>
          </cell>
          <cell r="F73" t="str">
            <v/>
          </cell>
          <cell r="G73" t="str">
            <v/>
          </cell>
        </row>
        <row r="74">
          <cell r="B74">
            <v>1030</v>
          </cell>
          <cell r="C74" t="str">
            <v>EAGLE MT SAGINAW ISD</v>
          </cell>
          <cell r="D74" t="str">
            <v/>
          </cell>
          <cell r="E74" t="str">
            <v/>
          </cell>
          <cell r="F74" t="str">
            <v/>
          </cell>
          <cell r="G74" t="str">
            <v/>
          </cell>
        </row>
        <row r="75">
          <cell r="B75">
            <v>1013</v>
          </cell>
          <cell r="C75" t="str">
            <v>EAST FORT WORTH MONTESSORI ACADEMY</v>
          </cell>
          <cell r="D75" t="str">
            <v/>
          </cell>
          <cell r="E75">
            <v>802.33999999999992</v>
          </cell>
          <cell r="F75" t="str">
            <v/>
          </cell>
          <cell r="G75">
            <v>22.5</v>
          </cell>
        </row>
        <row r="76">
          <cell r="B76">
            <v>323</v>
          </cell>
          <cell r="C76" t="str">
            <v>EASTLAND ISD</v>
          </cell>
          <cell r="D76" t="str">
            <v/>
          </cell>
          <cell r="E76" t="str">
            <v/>
          </cell>
          <cell r="F76" t="str">
            <v/>
          </cell>
          <cell r="G76" t="str">
            <v/>
          </cell>
        </row>
        <row r="77">
          <cell r="B77">
            <v>368</v>
          </cell>
          <cell r="C77" t="str">
            <v>ECTOR ISD</v>
          </cell>
          <cell r="D77" t="str">
            <v/>
          </cell>
          <cell r="E77" t="str">
            <v/>
          </cell>
          <cell r="F77" t="str">
            <v/>
          </cell>
          <cell r="G77" t="str">
            <v/>
          </cell>
        </row>
        <row r="78">
          <cell r="B78">
            <v>332</v>
          </cell>
          <cell r="C78" t="str">
            <v>ENNIS ISD</v>
          </cell>
          <cell r="D78" t="str">
            <v/>
          </cell>
          <cell r="E78">
            <v>865.04000000000008</v>
          </cell>
          <cell r="F78" t="str">
            <v/>
          </cell>
          <cell r="G78" t="str">
            <v/>
          </cell>
        </row>
        <row r="79">
          <cell r="B79">
            <v>226</v>
          </cell>
          <cell r="C79" t="str">
            <v>ERA ISD</v>
          </cell>
          <cell r="D79" t="str">
            <v/>
          </cell>
          <cell r="E79" t="str">
            <v/>
          </cell>
          <cell r="F79" t="str">
            <v/>
          </cell>
          <cell r="G79" t="str">
            <v/>
          </cell>
        </row>
        <row r="80">
          <cell r="B80">
            <v>5427</v>
          </cell>
          <cell r="C80" t="str">
            <v>ERATH EXCELS ACADEMY INC</v>
          </cell>
          <cell r="D80" t="str">
            <v/>
          </cell>
          <cell r="E80" t="str">
            <v/>
          </cell>
          <cell r="F80" t="str">
            <v/>
          </cell>
          <cell r="G80" t="str">
            <v/>
          </cell>
        </row>
        <row r="81">
          <cell r="B81">
            <v>1019</v>
          </cell>
          <cell r="C81" t="str">
            <v>EVERMAN ISD</v>
          </cell>
          <cell r="D81" t="str">
            <v/>
          </cell>
          <cell r="E81" t="str">
            <v/>
          </cell>
          <cell r="F81" t="str">
            <v/>
          </cell>
          <cell r="G81" t="str">
            <v/>
          </cell>
        </row>
        <row r="82">
          <cell r="B82">
            <v>264</v>
          </cell>
          <cell r="C82" t="str">
            <v>EVOLUTION ACADEMY CHARTER</v>
          </cell>
          <cell r="D82" t="str">
            <v/>
          </cell>
          <cell r="E82" t="str">
            <v/>
          </cell>
          <cell r="F82" t="str">
            <v/>
          </cell>
          <cell r="G82" t="str">
            <v/>
          </cell>
        </row>
        <row r="83">
          <cell r="B83">
            <v>390</v>
          </cell>
          <cell r="C83" t="str">
            <v>FAIRFIELD ISD</v>
          </cell>
          <cell r="D83" t="str">
            <v/>
          </cell>
          <cell r="E83" t="str">
            <v/>
          </cell>
          <cell r="F83" t="str">
            <v/>
          </cell>
          <cell r="G83" t="str">
            <v/>
          </cell>
        </row>
        <row r="84">
          <cell r="B84">
            <v>330</v>
          </cell>
          <cell r="C84" t="str">
            <v>FAITH FAMILY KIDS</v>
          </cell>
          <cell r="D84" t="str">
            <v/>
          </cell>
          <cell r="E84" t="str">
            <v/>
          </cell>
          <cell r="F84" t="str">
            <v/>
          </cell>
          <cell r="G84" t="str">
            <v/>
          </cell>
        </row>
        <row r="85">
          <cell r="B85">
            <v>198</v>
          </cell>
          <cell r="C85" t="str">
            <v>FARMERSVILLE ISD</v>
          </cell>
          <cell r="D85" t="str">
            <v/>
          </cell>
          <cell r="E85" t="str">
            <v/>
          </cell>
          <cell r="F85" t="str">
            <v/>
          </cell>
          <cell r="G85" t="str">
            <v/>
          </cell>
        </row>
        <row r="86">
          <cell r="B86">
            <v>333</v>
          </cell>
          <cell r="C86" t="str">
            <v>FERRIS ISD</v>
          </cell>
          <cell r="D86" t="str">
            <v/>
          </cell>
          <cell r="E86" t="str">
            <v/>
          </cell>
          <cell r="F86" t="str">
            <v/>
          </cell>
          <cell r="G86" t="str">
            <v/>
          </cell>
        </row>
        <row r="87">
          <cell r="B87">
            <v>827</v>
          </cell>
          <cell r="C87" t="str">
            <v>FORESTBURG ISD</v>
          </cell>
          <cell r="D87" t="str">
            <v/>
          </cell>
          <cell r="E87" t="str">
            <v/>
          </cell>
          <cell r="F87" t="str">
            <v/>
          </cell>
          <cell r="G87" t="str">
            <v/>
          </cell>
        </row>
        <row r="88">
          <cell r="B88">
            <v>682</v>
          </cell>
          <cell r="C88" t="str">
            <v>FORNEY ISD</v>
          </cell>
          <cell r="D88" t="str">
            <v/>
          </cell>
          <cell r="E88" t="str">
            <v/>
          </cell>
          <cell r="F88">
            <v>-12.5</v>
          </cell>
          <cell r="G88" t="str">
            <v/>
          </cell>
        </row>
        <row r="89">
          <cell r="B89">
            <v>1020</v>
          </cell>
          <cell r="C89" t="str">
            <v>FORT WORTH ISD</v>
          </cell>
          <cell r="D89" t="str">
            <v/>
          </cell>
          <cell r="E89" t="str">
            <v/>
          </cell>
          <cell r="F89" t="str">
            <v/>
          </cell>
          <cell r="G89" t="str">
            <v/>
          </cell>
        </row>
        <row r="90">
          <cell r="B90">
            <v>199</v>
          </cell>
          <cell r="C90" t="str">
            <v>FRISCO ISD</v>
          </cell>
          <cell r="D90" t="str">
            <v/>
          </cell>
          <cell r="E90" t="str">
            <v/>
          </cell>
          <cell r="F90" t="str">
            <v/>
          </cell>
          <cell r="G90" t="str">
            <v/>
          </cell>
        </row>
        <row r="91">
          <cell r="B91">
            <v>853</v>
          </cell>
          <cell r="C91" t="str">
            <v>FROST ISD</v>
          </cell>
          <cell r="D91" t="str">
            <v/>
          </cell>
          <cell r="E91" t="str">
            <v/>
          </cell>
          <cell r="F91" t="str">
            <v/>
          </cell>
          <cell r="G91" t="str">
            <v/>
          </cell>
        </row>
        <row r="92">
          <cell r="B92">
            <v>222</v>
          </cell>
          <cell r="C92" t="str">
            <v>GAINESVILLE ISD</v>
          </cell>
          <cell r="D92" t="str">
            <v/>
          </cell>
          <cell r="E92">
            <v>148.05000000000001</v>
          </cell>
          <cell r="F92" t="str">
            <v/>
          </cell>
          <cell r="G92">
            <v>62.499999999999993</v>
          </cell>
        </row>
        <row r="93">
          <cell r="B93">
            <v>904</v>
          </cell>
          <cell r="C93" t="str">
            <v>GARNER ISD</v>
          </cell>
          <cell r="D93" t="str">
            <v/>
          </cell>
          <cell r="E93" t="str">
            <v/>
          </cell>
          <cell r="F93" t="str">
            <v/>
          </cell>
          <cell r="G93">
            <v>7.5</v>
          </cell>
        </row>
        <row r="94">
          <cell r="B94">
            <v>262</v>
          </cell>
          <cell r="C94" t="str">
            <v>GATEWAY CHARTER ACADEMY</v>
          </cell>
          <cell r="D94" t="str">
            <v/>
          </cell>
          <cell r="E94" t="str">
            <v/>
          </cell>
          <cell r="F94" t="str">
            <v/>
          </cell>
          <cell r="G94" t="str">
            <v/>
          </cell>
        </row>
        <row r="95">
          <cell r="B95">
            <v>244</v>
          </cell>
          <cell r="C95" t="str">
            <v>GENESIS SCHOOLS</v>
          </cell>
          <cell r="D95" t="str">
            <v/>
          </cell>
          <cell r="E95" t="str">
            <v/>
          </cell>
          <cell r="F95">
            <v>-13.75</v>
          </cell>
          <cell r="G95" t="str">
            <v/>
          </cell>
        </row>
        <row r="96">
          <cell r="B96">
            <v>798</v>
          </cell>
          <cell r="C96" t="str">
            <v>GHOLSON ISD</v>
          </cell>
          <cell r="D96" t="str">
            <v/>
          </cell>
          <cell r="E96" t="str">
            <v/>
          </cell>
          <cell r="F96" t="str">
            <v/>
          </cell>
          <cell r="G96">
            <v>15</v>
          </cell>
        </row>
        <row r="97">
          <cell r="B97">
            <v>999</v>
          </cell>
          <cell r="C97" t="str">
            <v>GLEN ROSE ISD</v>
          </cell>
          <cell r="D97" t="str">
            <v/>
          </cell>
          <cell r="E97" t="str">
            <v/>
          </cell>
          <cell r="F97" t="str">
            <v/>
          </cell>
          <cell r="G97" t="str">
            <v/>
          </cell>
        </row>
        <row r="98">
          <cell r="B98">
            <v>671</v>
          </cell>
          <cell r="C98" t="str">
            <v>GODLEY ISD</v>
          </cell>
          <cell r="D98" t="str">
            <v/>
          </cell>
          <cell r="E98" t="str">
            <v/>
          </cell>
          <cell r="F98" t="str">
            <v/>
          </cell>
          <cell r="G98" t="str">
            <v/>
          </cell>
        </row>
        <row r="99">
          <cell r="B99">
            <v>824</v>
          </cell>
          <cell r="C99" t="str">
            <v>GOLD BURG ISD</v>
          </cell>
          <cell r="D99" t="str">
            <v/>
          </cell>
          <cell r="E99" t="str">
            <v/>
          </cell>
          <cell r="F99" t="str">
            <v/>
          </cell>
          <cell r="G99" t="str">
            <v/>
          </cell>
        </row>
        <row r="100">
          <cell r="B100">
            <v>265</v>
          </cell>
          <cell r="C100" t="str">
            <v>GOLDEN RULE SCHOOLS INC</v>
          </cell>
          <cell r="D100" t="str">
            <v/>
          </cell>
          <cell r="E100" t="str">
            <v/>
          </cell>
          <cell r="F100">
            <v>-12.5</v>
          </cell>
          <cell r="G100" t="str">
            <v/>
          </cell>
        </row>
        <row r="101">
          <cell r="B101">
            <v>6629</v>
          </cell>
          <cell r="C101" t="str">
            <v>GOOD SHEPHERD CATHOLIC SCHOOL</v>
          </cell>
          <cell r="D101" t="str">
            <v/>
          </cell>
          <cell r="E101" t="str">
            <v/>
          </cell>
          <cell r="F101" t="str">
            <v/>
          </cell>
          <cell r="G101" t="str">
            <v/>
          </cell>
        </row>
        <row r="102">
          <cell r="B102">
            <v>887</v>
          </cell>
          <cell r="C102" t="str">
            <v>GORDON ISD</v>
          </cell>
          <cell r="D102" t="str">
            <v/>
          </cell>
          <cell r="E102" t="str">
            <v/>
          </cell>
          <cell r="F102" t="str">
            <v/>
          </cell>
          <cell r="G102" t="str">
            <v/>
          </cell>
        </row>
        <row r="103">
          <cell r="B103">
            <v>324</v>
          </cell>
          <cell r="C103" t="str">
            <v>GORMAN ISD</v>
          </cell>
          <cell r="D103" t="str">
            <v/>
          </cell>
          <cell r="E103" t="str">
            <v/>
          </cell>
          <cell r="F103" t="str">
            <v/>
          </cell>
          <cell r="G103" t="str">
            <v/>
          </cell>
        </row>
        <row r="104">
          <cell r="B104">
            <v>888</v>
          </cell>
          <cell r="C104" t="str">
            <v>GRAFORD ISD</v>
          </cell>
          <cell r="D104" t="str">
            <v/>
          </cell>
          <cell r="E104" t="str">
            <v/>
          </cell>
          <cell r="F104" t="str">
            <v/>
          </cell>
          <cell r="G104" t="str">
            <v/>
          </cell>
        </row>
        <row r="105">
          <cell r="B105">
            <v>1179</v>
          </cell>
          <cell r="C105" t="str">
            <v>GRAHAM ISD</v>
          </cell>
          <cell r="D105" t="str">
            <v/>
          </cell>
          <cell r="E105" t="str">
            <v/>
          </cell>
          <cell r="F105" t="str">
            <v/>
          </cell>
          <cell r="G105" t="str">
            <v/>
          </cell>
        </row>
        <row r="106">
          <cell r="B106">
            <v>597</v>
          </cell>
          <cell r="C106" t="str">
            <v>GRANBURY ISD</v>
          </cell>
          <cell r="D106" t="str">
            <v/>
          </cell>
          <cell r="E106" t="str">
            <v/>
          </cell>
          <cell r="F106" t="str">
            <v/>
          </cell>
          <cell r="G106" t="str">
            <v/>
          </cell>
        </row>
        <row r="107">
          <cell r="B107">
            <v>280</v>
          </cell>
          <cell r="C107" t="str">
            <v>GRAND PRAIRIE ISD</v>
          </cell>
          <cell r="D107" t="str">
            <v/>
          </cell>
          <cell r="E107" t="str">
            <v/>
          </cell>
          <cell r="F107" t="str">
            <v/>
          </cell>
          <cell r="G107" t="str">
            <v/>
          </cell>
        </row>
        <row r="108">
          <cell r="B108">
            <v>666</v>
          </cell>
          <cell r="C108" t="str">
            <v>GRANDVIEW ISD</v>
          </cell>
          <cell r="D108" t="str">
            <v/>
          </cell>
          <cell r="E108" t="str">
            <v/>
          </cell>
          <cell r="F108" t="str">
            <v/>
          </cell>
          <cell r="G108" t="str">
            <v/>
          </cell>
        </row>
        <row r="109">
          <cell r="B109">
            <v>1021</v>
          </cell>
          <cell r="C109" t="str">
            <v>GRAPEVINE COLLEYVILLE ISD</v>
          </cell>
          <cell r="D109" t="str">
            <v/>
          </cell>
          <cell r="E109" t="str">
            <v/>
          </cell>
          <cell r="F109" t="str">
            <v/>
          </cell>
          <cell r="G109" t="str">
            <v/>
          </cell>
        </row>
        <row r="110">
          <cell r="B110">
            <v>4955</v>
          </cell>
          <cell r="C110" t="str">
            <v>GREAT HEARTS</v>
          </cell>
          <cell r="D110" t="str">
            <v/>
          </cell>
          <cell r="E110" t="str">
            <v/>
          </cell>
          <cell r="F110" t="str">
            <v/>
          </cell>
          <cell r="G110">
            <v>133.75</v>
          </cell>
        </row>
        <row r="111">
          <cell r="B111">
            <v>740</v>
          </cell>
          <cell r="C111" t="str">
            <v>GROESBECK ISD</v>
          </cell>
          <cell r="D111" t="str">
            <v/>
          </cell>
          <cell r="E111" t="str">
            <v/>
          </cell>
          <cell r="F111" t="str">
            <v/>
          </cell>
          <cell r="G111" t="str">
            <v/>
          </cell>
        </row>
        <row r="112">
          <cell r="B112">
            <v>435</v>
          </cell>
          <cell r="C112" t="str">
            <v>GUNTER ISD</v>
          </cell>
          <cell r="D112" t="str">
            <v/>
          </cell>
          <cell r="E112" t="str">
            <v/>
          </cell>
          <cell r="F112" t="str">
            <v/>
          </cell>
          <cell r="G112" t="str">
            <v/>
          </cell>
        </row>
        <row r="113">
          <cell r="B113">
            <v>218</v>
          </cell>
          <cell r="C113" t="str">
            <v>GUSTINE ISD</v>
          </cell>
          <cell r="D113" t="str">
            <v/>
          </cell>
          <cell r="E113" t="str">
            <v/>
          </cell>
          <cell r="F113" t="str">
            <v/>
          </cell>
          <cell r="G113" t="str">
            <v/>
          </cell>
        </row>
        <row r="114">
          <cell r="B114">
            <v>797</v>
          </cell>
          <cell r="C114" t="str">
            <v>HALLSBURG ISD</v>
          </cell>
          <cell r="D114" t="str">
            <v/>
          </cell>
          <cell r="E114" t="str">
            <v/>
          </cell>
          <cell r="F114" t="str">
            <v/>
          </cell>
          <cell r="G114" t="str">
            <v/>
          </cell>
        </row>
        <row r="115">
          <cell r="B115">
            <v>459</v>
          </cell>
          <cell r="C115" t="str">
            <v>HAMILTON ISD</v>
          </cell>
          <cell r="D115" t="str">
            <v/>
          </cell>
          <cell r="E115">
            <v>1328.68</v>
          </cell>
          <cell r="F115" t="str">
            <v/>
          </cell>
          <cell r="G115">
            <v>281.25</v>
          </cell>
        </row>
        <row r="116">
          <cell r="B116">
            <v>183</v>
          </cell>
          <cell r="C116" t="str">
            <v>HENRIETTA ISD</v>
          </cell>
          <cell r="D116" t="str">
            <v/>
          </cell>
          <cell r="E116" t="str">
            <v/>
          </cell>
          <cell r="F116" t="str">
            <v/>
          </cell>
          <cell r="G116" t="str">
            <v/>
          </cell>
        </row>
        <row r="117">
          <cell r="B117">
            <v>460</v>
          </cell>
          <cell r="C117" t="str">
            <v>HICO ISD</v>
          </cell>
          <cell r="D117" t="str">
            <v/>
          </cell>
          <cell r="E117" t="str">
            <v/>
          </cell>
          <cell r="F117" t="str">
            <v/>
          </cell>
          <cell r="G117" t="str">
            <v/>
          </cell>
        </row>
        <row r="118">
          <cell r="B118">
            <v>582</v>
          </cell>
          <cell r="C118" t="str">
            <v>HILLSBORO ISD</v>
          </cell>
          <cell r="D118" t="str">
            <v/>
          </cell>
          <cell r="E118" t="str">
            <v/>
          </cell>
          <cell r="F118" t="str">
            <v/>
          </cell>
          <cell r="G118" t="str">
            <v/>
          </cell>
        </row>
        <row r="119">
          <cell r="B119">
            <v>369</v>
          </cell>
          <cell r="C119" t="str">
            <v>HONEY GROVE ISD</v>
          </cell>
          <cell r="D119" t="str">
            <v/>
          </cell>
          <cell r="E119" t="str">
            <v/>
          </cell>
          <cell r="F119" t="str">
            <v/>
          </cell>
          <cell r="G119" t="str">
            <v/>
          </cell>
        </row>
        <row r="120">
          <cell r="B120">
            <v>427</v>
          </cell>
          <cell r="C120" t="str">
            <v>HOWE ISD</v>
          </cell>
          <cell r="D120" t="str">
            <v/>
          </cell>
          <cell r="E120" t="str">
            <v/>
          </cell>
          <cell r="F120" t="str">
            <v/>
          </cell>
          <cell r="G120" t="str">
            <v/>
          </cell>
        </row>
        <row r="121">
          <cell r="B121">
            <v>583</v>
          </cell>
          <cell r="C121" t="str">
            <v>HUBBARD ISD</v>
          </cell>
          <cell r="D121" t="str">
            <v/>
          </cell>
          <cell r="E121" t="str">
            <v/>
          </cell>
          <cell r="F121" t="str">
            <v/>
          </cell>
          <cell r="G121" t="str">
            <v/>
          </cell>
        </row>
        <row r="122">
          <cell r="B122">
            <v>1028</v>
          </cell>
          <cell r="C122" t="str">
            <v>HURST EULESS BEDFORD ISD</v>
          </cell>
          <cell r="D122" t="str">
            <v/>
          </cell>
          <cell r="E122" t="str">
            <v/>
          </cell>
          <cell r="F122" t="str">
            <v/>
          </cell>
          <cell r="G122" t="str">
            <v/>
          </cell>
        </row>
        <row r="123">
          <cell r="B123">
            <v>6552</v>
          </cell>
          <cell r="C123" t="str">
            <v>IDEA ACADEMY TARRANT COUNTY FDP</v>
          </cell>
          <cell r="D123" t="str">
            <v/>
          </cell>
          <cell r="E123" t="str">
            <v/>
          </cell>
          <cell r="F123" t="str">
            <v/>
          </cell>
          <cell r="G123" t="str">
            <v/>
          </cell>
        </row>
        <row r="124">
          <cell r="B124">
            <v>4581</v>
          </cell>
          <cell r="C124" t="str">
            <v>INTERNATIONAL LEADERSHIP OF TEXAS</v>
          </cell>
          <cell r="D124" t="str">
            <v/>
          </cell>
          <cell r="E124" t="str">
            <v/>
          </cell>
          <cell r="F124" t="str">
            <v/>
          </cell>
          <cell r="G124">
            <v>21.25</v>
          </cell>
        </row>
        <row r="125">
          <cell r="B125">
            <v>101</v>
          </cell>
          <cell r="C125" t="str">
            <v>IREDELL ISD</v>
          </cell>
          <cell r="D125" t="str">
            <v/>
          </cell>
          <cell r="E125" t="str">
            <v/>
          </cell>
          <cell r="F125" t="str">
            <v/>
          </cell>
          <cell r="G125" t="str">
            <v/>
          </cell>
        </row>
        <row r="126">
          <cell r="B126">
            <v>281</v>
          </cell>
          <cell r="C126" t="str">
            <v>IRVING ISD</v>
          </cell>
          <cell r="D126" t="str">
            <v/>
          </cell>
          <cell r="E126" t="str">
            <v/>
          </cell>
          <cell r="F126" t="str">
            <v/>
          </cell>
          <cell r="G126">
            <v>578.75</v>
          </cell>
        </row>
        <row r="127">
          <cell r="B127">
            <v>5361</v>
          </cell>
          <cell r="C127" t="str">
            <v>ITALY ISD</v>
          </cell>
          <cell r="D127" t="str">
            <v/>
          </cell>
          <cell r="E127" t="str">
            <v/>
          </cell>
          <cell r="F127" t="str">
            <v/>
          </cell>
          <cell r="G127" t="str">
            <v/>
          </cell>
        </row>
        <row r="128">
          <cell r="B128">
            <v>584</v>
          </cell>
          <cell r="C128" t="str">
            <v>ITASCA ISD</v>
          </cell>
          <cell r="D128" t="str">
            <v/>
          </cell>
          <cell r="E128" t="str">
            <v/>
          </cell>
          <cell r="F128" t="str">
            <v/>
          </cell>
          <cell r="G128" t="str">
            <v/>
          </cell>
        </row>
        <row r="129">
          <cell r="B129">
            <v>635</v>
          </cell>
          <cell r="C129" t="str">
            <v>JACKSBORO ISD</v>
          </cell>
          <cell r="D129" t="str">
            <v/>
          </cell>
          <cell r="E129" t="str">
            <v/>
          </cell>
          <cell r="F129" t="str">
            <v/>
          </cell>
          <cell r="G129" t="str">
            <v/>
          </cell>
        </row>
        <row r="130">
          <cell r="B130">
            <v>1663</v>
          </cell>
          <cell r="C130" t="str">
            <v>JEAN MASSIEU ACADEMY</v>
          </cell>
          <cell r="D130" t="str">
            <v/>
          </cell>
          <cell r="E130" t="str">
            <v/>
          </cell>
          <cell r="F130" t="str">
            <v/>
          </cell>
          <cell r="G130" t="str">
            <v/>
          </cell>
        </row>
        <row r="131">
          <cell r="B131">
            <v>667</v>
          </cell>
          <cell r="C131" t="str">
            <v>JOSHUA ISD</v>
          </cell>
          <cell r="D131" t="str">
            <v/>
          </cell>
          <cell r="E131" t="str">
            <v/>
          </cell>
          <cell r="F131" t="str">
            <v/>
          </cell>
          <cell r="G131" t="str">
            <v/>
          </cell>
        </row>
        <row r="132">
          <cell r="B132">
            <v>683</v>
          </cell>
          <cell r="C132" t="str">
            <v>KAUFMAN ISD</v>
          </cell>
          <cell r="D132" t="str">
            <v/>
          </cell>
          <cell r="E132" t="str">
            <v/>
          </cell>
          <cell r="F132" t="str">
            <v/>
          </cell>
          <cell r="G132" t="str">
            <v/>
          </cell>
        </row>
        <row r="133">
          <cell r="B133">
            <v>668</v>
          </cell>
          <cell r="C133" t="str">
            <v>KEENE ISD</v>
          </cell>
          <cell r="D133" t="str">
            <v/>
          </cell>
          <cell r="E133" t="str">
            <v/>
          </cell>
          <cell r="F133" t="str">
            <v/>
          </cell>
          <cell r="G133" t="str">
            <v/>
          </cell>
        </row>
        <row r="134">
          <cell r="B134">
            <v>1022</v>
          </cell>
          <cell r="C134" t="str">
            <v>KELLER ISD</v>
          </cell>
          <cell r="D134" t="str">
            <v/>
          </cell>
          <cell r="E134" t="str">
            <v/>
          </cell>
          <cell r="F134" t="str">
            <v/>
          </cell>
          <cell r="G134" t="str">
            <v/>
          </cell>
        </row>
        <row r="135">
          <cell r="B135">
            <v>684</v>
          </cell>
          <cell r="C135" t="str">
            <v>KEMP ISD</v>
          </cell>
          <cell r="D135" t="str">
            <v/>
          </cell>
          <cell r="E135" t="str">
            <v/>
          </cell>
          <cell r="F135" t="str">
            <v/>
          </cell>
          <cell r="G135" t="str">
            <v/>
          </cell>
        </row>
        <row r="136">
          <cell r="B136">
            <v>1026</v>
          </cell>
          <cell r="C136" t="str">
            <v>KENNEDALE ISD</v>
          </cell>
          <cell r="D136" t="str">
            <v/>
          </cell>
          <cell r="E136" t="str">
            <v/>
          </cell>
          <cell r="F136" t="str">
            <v/>
          </cell>
          <cell r="G136" t="str">
            <v/>
          </cell>
        </row>
        <row r="137">
          <cell r="B137">
            <v>854</v>
          </cell>
          <cell r="C137" t="str">
            <v>KERENS ISD</v>
          </cell>
          <cell r="D137" t="str">
            <v/>
          </cell>
          <cell r="E137" t="str">
            <v/>
          </cell>
          <cell r="F137">
            <v>-12.5</v>
          </cell>
          <cell r="G137" t="str">
            <v/>
          </cell>
        </row>
        <row r="138">
          <cell r="B138">
            <v>102</v>
          </cell>
          <cell r="C138" t="str">
            <v>KOPPERL ISD</v>
          </cell>
          <cell r="D138" t="str">
            <v/>
          </cell>
          <cell r="E138" t="str">
            <v/>
          </cell>
          <cell r="F138" t="str">
            <v/>
          </cell>
          <cell r="G138" t="str">
            <v/>
          </cell>
        </row>
        <row r="139">
          <cell r="B139">
            <v>299</v>
          </cell>
          <cell r="C139" t="str">
            <v>KRUM ISD</v>
          </cell>
          <cell r="D139" t="str">
            <v/>
          </cell>
          <cell r="E139" t="str">
            <v/>
          </cell>
          <cell r="F139" t="str">
            <v/>
          </cell>
          <cell r="G139" t="str">
            <v/>
          </cell>
        </row>
        <row r="140">
          <cell r="B140">
            <v>269</v>
          </cell>
          <cell r="C140" t="str">
            <v>LA ACADEMIA DE ESTRELLAS</v>
          </cell>
          <cell r="D140" t="str">
            <v/>
          </cell>
          <cell r="E140" t="str">
            <v/>
          </cell>
          <cell r="F140" t="str">
            <v/>
          </cell>
          <cell r="G140" t="str">
            <v/>
          </cell>
        </row>
        <row r="141">
          <cell r="B141">
            <v>783</v>
          </cell>
          <cell r="C141" t="str">
            <v>LA VEGA ISD</v>
          </cell>
          <cell r="D141" t="str">
            <v/>
          </cell>
          <cell r="E141" t="str">
            <v/>
          </cell>
          <cell r="F141" t="str">
            <v/>
          </cell>
          <cell r="G141" t="str">
            <v/>
          </cell>
        </row>
        <row r="142">
          <cell r="B142">
            <v>305</v>
          </cell>
          <cell r="C142" t="str">
            <v>LAKE DALLAS ISD</v>
          </cell>
          <cell r="D142" t="str">
            <v/>
          </cell>
          <cell r="E142" t="str">
            <v/>
          </cell>
          <cell r="F142" t="str">
            <v/>
          </cell>
          <cell r="G142" t="str">
            <v/>
          </cell>
        </row>
        <row r="143">
          <cell r="B143">
            <v>1024</v>
          </cell>
          <cell r="C143" t="str">
            <v>LAKE WORTH ISD</v>
          </cell>
          <cell r="D143" t="str">
            <v/>
          </cell>
          <cell r="E143">
            <v>1882.21</v>
          </cell>
          <cell r="F143" t="str">
            <v/>
          </cell>
          <cell r="G143" t="str">
            <v/>
          </cell>
        </row>
        <row r="144">
          <cell r="B144">
            <v>282</v>
          </cell>
          <cell r="C144" t="str">
            <v>LANCASTER ISD</v>
          </cell>
          <cell r="D144" t="str">
            <v/>
          </cell>
          <cell r="E144">
            <v>5664.96</v>
          </cell>
          <cell r="F144" t="str">
            <v/>
          </cell>
          <cell r="G144">
            <v>1586.25</v>
          </cell>
        </row>
        <row r="145">
          <cell r="B145">
            <v>4303</v>
          </cell>
          <cell r="C145" t="str">
            <v>LEGACY PREPARATORY CHARTER ACADEMY</v>
          </cell>
          <cell r="D145" t="str">
            <v/>
          </cell>
          <cell r="E145" t="str">
            <v/>
          </cell>
          <cell r="F145" t="str">
            <v/>
          </cell>
          <cell r="G145" t="str">
            <v/>
          </cell>
        </row>
        <row r="146">
          <cell r="B146">
            <v>1015</v>
          </cell>
          <cell r="C146" t="str">
            <v>LENA POPE HOME INC</v>
          </cell>
          <cell r="D146" t="str">
            <v/>
          </cell>
          <cell r="E146" t="str">
            <v/>
          </cell>
          <cell r="F146" t="str">
            <v/>
          </cell>
          <cell r="G146" t="str">
            <v/>
          </cell>
        </row>
        <row r="147">
          <cell r="B147">
            <v>370</v>
          </cell>
          <cell r="C147" t="str">
            <v>LEONARD ISD</v>
          </cell>
          <cell r="D147" t="str">
            <v/>
          </cell>
          <cell r="E147" t="str">
            <v/>
          </cell>
          <cell r="F147" t="str">
            <v/>
          </cell>
          <cell r="G147" t="str">
            <v/>
          </cell>
        </row>
        <row r="148">
          <cell r="B148">
            <v>297</v>
          </cell>
          <cell r="C148" t="str">
            <v>LEWISVILLE ISD</v>
          </cell>
          <cell r="D148" t="str">
            <v/>
          </cell>
          <cell r="E148" t="str">
            <v/>
          </cell>
          <cell r="F148" t="str">
            <v/>
          </cell>
          <cell r="G148" t="str">
            <v/>
          </cell>
        </row>
        <row r="149">
          <cell r="B149">
            <v>248</v>
          </cell>
          <cell r="C149" t="str">
            <v>LIFE SCHOOL</v>
          </cell>
          <cell r="D149" t="str">
            <v/>
          </cell>
          <cell r="E149" t="str">
            <v/>
          </cell>
          <cell r="F149" t="str">
            <v/>
          </cell>
          <cell r="G149" t="str">
            <v/>
          </cell>
        </row>
        <row r="150">
          <cell r="B150">
            <v>227</v>
          </cell>
          <cell r="C150" t="str">
            <v>LINDSAY ISD</v>
          </cell>
          <cell r="D150" t="str">
            <v/>
          </cell>
          <cell r="E150" t="str">
            <v/>
          </cell>
          <cell r="F150" t="str">
            <v/>
          </cell>
          <cell r="G150" t="str">
            <v/>
          </cell>
        </row>
        <row r="151">
          <cell r="B151">
            <v>360</v>
          </cell>
          <cell r="C151" t="str">
            <v>LINGLEVILLE ISD</v>
          </cell>
          <cell r="D151" t="str">
            <v/>
          </cell>
          <cell r="E151" t="str">
            <v/>
          </cell>
          <cell r="F151" t="str">
            <v/>
          </cell>
          <cell r="G151" t="str">
            <v/>
          </cell>
        </row>
        <row r="152">
          <cell r="B152">
            <v>598</v>
          </cell>
          <cell r="C152" t="str">
            <v>LIPAN ISD</v>
          </cell>
          <cell r="D152" t="str">
            <v/>
          </cell>
          <cell r="E152" t="str">
            <v/>
          </cell>
          <cell r="F152" t="str">
            <v/>
          </cell>
          <cell r="G152" t="str">
            <v/>
          </cell>
        </row>
        <row r="153">
          <cell r="B153">
            <v>306</v>
          </cell>
          <cell r="C153" t="str">
            <v>LITTLE ELM ISD</v>
          </cell>
          <cell r="D153" t="str">
            <v/>
          </cell>
          <cell r="E153" t="str">
            <v/>
          </cell>
          <cell r="F153" t="str">
            <v/>
          </cell>
          <cell r="G153" t="str">
            <v/>
          </cell>
        </row>
        <row r="154">
          <cell r="B154">
            <v>784</v>
          </cell>
          <cell r="C154" t="str">
            <v>LORENA ISD</v>
          </cell>
          <cell r="D154" t="str">
            <v/>
          </cell>
          <cell r="E154" t="str">
            <v/>
          </cell>
          <cell r="F154" t="str">
            <v/>
          </cell>
          <cell r="G154" t="str">
            <v/>
          </cell>
        </row>
        <row r="155">
          <cell r="B155">
            <v>208</v>
          </cell>
          <cell r="C155" t="str">
            <v>LOVEJOY ISD</v>
          </cell>
          <cell r="D155" t="str">
            <v/>
          </cell>
          <cell r="E155" t="str">
            <v/>
          </cell>
          <cell r="F155" t="str">
            <v/>
          </cell>
          <cell r="G155" t="str">
            <v/>
          </cell>
        </row>
        <row r="156">
          <cell r="B156">
            <v>685</v>
          </cell>
          <cell r="C156" t="str">
            <v>MABANK ISD</v>
          </cell>
          <cell r="D156" t="str">
            <v/>
          </cell>
          <cell r="E156" t="str">
            <v/>
          </cell>
          <cell r="F156" t="str">
            <v/>
          </cell>
          <cell r="G156" t="str">
            <v/>
          </cell>
        </row>
        <row r="157">
          <cell r="B157">
            <v>585</v>
          </cell>
          <cell r="C157" t="str">
            <v>MALONE ISD</v>
          </cell>
          <cell r="D157" t="str">
            <v/>
          </cell>
          <cell r="E157" t="str">
            <v/>
          </cell>
          <cell r="F157" t="str">
            <v/>
          </cell>
          <cell r="G157" t="str">
            <v/>
          </cell>
        </row>
        <row r="158">
          <cell r="B158">
            <v>273</v>
          </cell>
          <cell r="C158" t="str">
            <v>MANARA ACADEMY</v>
          </cell>
          <cell r="D158" t="str">
            <v/>
          </cell>
          <cell r="E158" t="str">
            <v/>
          </cell>
          <cell r="F158" t="str">
            <v/>
          </cell>
          <cell r="G158" t="str">
            <v/>
          </cell>
        </row>
        <row r="159">
          <cell r="B159">
            <v>1023</v>
          </cell>
          <cell r="C159" t="str">
            <v>MANSFIELD ISD</v>
          </cell>
          <cell r="D159" t="str">
            <v/>
          </cell>
          <cell r="E159" t="str">
            <v/>
          </cell>
          <cell r="F159" t="str">
            <v/>
          </cell>
          <cell r="G159" t="str">
            <v/>
          </cell>
        </row>
        <row r="160">
          <cell r="B160">
            <v>785</v>
          </cell>
          <cell r="C160" t="str">
            <v>MART ISD</v>
          </cell>
          <cell r="D160" t="str">
            <v/>
          </cell>
          <cell r="E160" t="str">
            <v/>
          </cell>
          <cell r="F160" t="str">
            <v/>
          </cell>
          <cell r="G160" t="str">
            <v/>
          </cell>
        </row>
        <row r="161">
          <cell r="B161">
            <v>340</v>
          </cell>
          <cell r="C161" t="str">
            <v>MAYPEARL ISD</v>
          </cell>
          <cell r="D161" t="str">
            <v/>
          </cell>
          <cell r="E161" t="str">
            <v/>
          </cell>
          <cell r="F161" t="str">
            <v/>
          </cell>
          <cell r="G161" t="str">
            <v/>
          </cell>
        </row>
        <row r="162">
          <cell r="B162">
            <v>786</v>
          </cell>
          <cell r="C162" t="str">
            <v>MCGREGOR ISD</v>
          </cell>
          <cell r="D162" t="str">
            <v/>
          </cell>
          <cell r="E162" t="str">
            <v/>
          </cell>
          <cell r="F162" t="str">
            <v/>
          </cell>
          <cell r="G162" t="str">
            <v/>
          </cell>
        </row>
        <row r="163">
          <cell r="B163">
            <v>200</v>
          </cell>
          <cell r="C163" t="str">
            <v>MCKINNEY ISD</v>
          </cell>
          <cell r="D163" t="str">
            <v/>
          </cell>
          <cell r="E163">
            <v>854.3599999999999</v>
          </cell>
          <cell r="F163" t="str">
            <v/>
          </cell>
          <cell r="G163" t="str">
            <v/>
          </cell>
        </row>
        <row r="164">
          <cell r="B164">
            <v>201</v>
          </cell>
          <cell r="C164" t="str">
            <v>MELISSA ISD</v>
          </cell>
          <cell r="D164" t="str">
            <v/>
          </cell>
          <cell r="E164">
            <v>440.46000000000004</v>
          </cell>
          <cell r="F164" t="str">
            <v/>
          </cell>
          <cell r="G164" t="str">
            <v/>
          </cell>
        </row>
        <row r="165">
          <cell r="B165">
            <v>97</v>
          </cell>
          <cell r="C165" t="str">
            <v>MERIDIAN ISD</v>
          </cell>
          <cell r="D165" t="str">
            <v/>
          </cell>
          <cell r="E165" t="str">
            <v/>
          </cell>
          <cell r="F165" t="str">
            <v/>
          </cell>
          <cell r="G165" t="str">
            <v/>
          </cell>
        </row>
        <row r="166">
          <cell r="B166">
            <v>283</v>
          </cell>
          <cell r="C166" t="str">
            <v>MESQUITE ISD</v>
          </cell>
          <cell r="D166" t="str">
            <v/>
          </cell>
          <cell r="E166" t="str">
            <v/>
          </cell>
          <cell r="F166">
            <v>-13.75</v>
          </cell>
          <cell r="G166" t="str">
            <v/>
          </cell>
        </row>
        <row r="167">
          <cell r="B167">
            <v>741</v>
          </cell>
          <cell r="C167" t="str">
            <v>MEXIA ISD</v>
          </cell>
          <cell r="D167" t="str">
            <v/>
          </cell>
          <cell r="E167" t="str">
            <v/>
          </cell>
          <cell r="F167" t="str">
            <v/>
          </cell>
          <cell r="G167" t="str">
            <v/>
          </cell>
        </row>
        <row r="168">
          <cell r="B168">
            <v>335</v>
          </cell>
          <cell r="C168" t="str">
            <v>MIDLOTHIAN ISD</v>
          </cell>
          <cell r="D168" t="str">
            <v/>
          </cell>
          <cell r="E168" t="str">
            <v/>
          </cell>
          <cell r="F168" t="str">
            <v/>
          </cell>
          <cell r="G168" t="str">
            <v/>
          </cell>
        </row>
        <row r="169">
          <cell r="B169">
            <v>186</v>
          </cell>
          <cell r="C169" t="str">
            <v>MIDWAY ISD HENRIETTA</v>
          </cell>
          <cell r="D169" t="str">
            <v/>
          </cell>
          <cell r="E169" t="str">
            <v/>
          </cell>
          <cell r="F169" t="str">
            <v/>
          </cell>
          <cell r="G169" t="str">
            <v/>
          </cell>
        </row>
        <row r="170">
          <cell r="B170">
            <v>782</v>
          </cell>
          <cell r="C170" t="str">
            <v>MIDWAY ISD WACO</v>
          </cell>
          <cell r="D170" t="str">
            <v/>
          </cell>
          <cell r="E170" t="str">
            <v/>
          </cell>
          <cell r="F170">
            <v>-12.5</v>
          </cell>
          <cell r="G170" t="str">
            <v/>
          </cell>
        </row>
        <row r="171">
          <cell r="B171">
            <v>855</v>
          </cell>
          <cell r="C171" t="str">
            <v>MILDRED ISD</v>
          </cell>
          <cell r="D171" t="str">
            <v/>
          </cell>
          <cell r="E171" t="str">
            <v/>
          </cell>
          <cell r="F171" t="str">
            <v/>
          </cell>
          <cell r="G171" t="str">
            <v/>
          </cell>
        </row>
        <row r="172">
          <cell r="B172">
            <v>336</v>
          </cell>
          <cell r="C172" t="str">
            <v>MILFORD ISD</v>
          </cell>
          <cell r="D172" t="str">
            <v/>
          </cell>
          <cell r="E172" t="str">
            <v/>
          </cell>
          <cell r="F172" t="str">
            <v/>
          </cell>
          <cell r="G172" t="str">
            <v/>
          </cell>
        </row>
        <row r="173">
          <cell r="B173">
            <v>900</v>
          </cell>
          <cell r="C173" t="str">
            <v>MILLSAP ISD</v>
          </cell>
          <cell r="D173" t="str">
            <v/>
          </cell>
          <cell r="E173" t="str">
            <v/>
          </cell>
          <cell r="F173" t="str">
            <v/>
          </cell>
          <cell r="G173" t="str">
            <v/>
          </cell>
        </row>
        <row r="174">
          <cell r="B174">
            <v>889</v>
          </cell>
          <cell r="C174" t="str">
            <v>MINERAL WELLS ISD</v>
          </cell>
          <cell r="D174" t="str">
            <v/>
          </cell>
          <cell r="E174" t="str">
            <v/>
          </cell>
          <cell r="F174" t="str">
            <v/>
          </cell>
          <cell r="G174" t="str">
            <v/>
          </cell>
        </row>
        <row r="175">
          <cell r="B175">
            <v>1348</v>
          </cell>
          <cell r="C175" t="str">
            <v>MOMENTOUS INSTITUTE</v>
          </cell>
          <cell r="D175" t="str">
            <v/>
          </cell>
          <cell r="E175" t="str">
            <v/>
          </cell>
          <cell r="F175" t="str">
            <v/>
          </cell>
          <cell r="G175" t="str">
            <v/>
          </cell>
        </row>
        <row r="176">
          <cell r="B176">
            <v>825</v>
          </cell>
          <cell r="C176" t="str">
            <v>MONTAGUE ISD</v>
          </cell>
          <cell r="D176" t="str">
            <v/>
          </cell>
          <cell r="E176" t="str">
            <v/>
          </cell>
          <cell r="F176" t="str">
            <v/>
          </cell>
          <cell r="G176" t="str">
            <v/>
          </cell>
        </row>
        <row r="177">
          <cell r="B177">
            <v>787</v>
          </cell>
          <cell r="C177" t="str">
            <v>MOODY ISD</v>
          </cell>
          <cell r="D177" t="str">
            <v/>
          </cell>
          <cell r="E177" t="str">
            <v/>
          </cell>
          <cell r="F177" t="str">
            <v/>
          </cell>
          <cell r="G177" t="str">
            <v/>
          </cell>
        </row>
        <row r="178">
          <cell r="B178">
            <v>98</v>
          </cell>
          <cell r="C178" t="str">
            <v>MORGAN ISD</v>
          </cell>
          <cell r="D178" t="str">
            <v/>
          </cell>
          <cell r="E178" t="str">
            <v/>
          </cell>
          <cell r="F178" t="str">
            <v/>
          </cell>
          <cell r="G178" t="str">
            <v/>
          </cell>
        </row>
        <row r="179">
          <cell r="B179">
            <v>361</v>
          </cell>
          <cell r="C179" t="str">
            <v>MORGAN MILL ISD</v>
          </cell>
          <cell r="D179" t="str">
            <v/>
          </cell>
          <cell r="E179" t="str">
            <v/>
          </cell>
          <cell r="F179" t="str">
            <v/>
          </cell>
          <cell r="G179" t="str">
            <v/>
          </cell>
        </row>
        <row r="180">
          <cell r="B180">
            <v>586</v>
          </cell>
          <cell r="C180" t="str">
            <v>MOUNT CALM ISD</v>
          </cell>
          <cell r="D180" t="str">
            <v/>
          </cell>
          <cell r="E180" t="str">
            <v/>
          </cell>
          <cell r="F180" t="str">
            <v/>
          </cell>
          <cell r="G180" t="str">
            <v/>
          </cell>
        </row>
        <row r="181">
          <cell r="B181">
            <v>223</v>
          </cell>
          <cell r="C181" t="str">
            <v>MUENSTER ISD</v>
          </cell>
          <cell r="D181" t="str">
            <v/>
          </cell>
          <cell r="E181" t="str">
            <v/>
          </cell>
          <cell r="F181" t="str">
            <v/>
          </cell>
          <cell r="G181" t="str">
            <v/>
          </cell>
        </row>
        <row r="182">
          <cell r="B182">
            <v>1180</v>
          </cell>
          <cell r="C182" t="str">
            <v>NEWCASTLE ISD</v>
          </cell>
          <cell r="D182" t="str">
            <v/>
          </cell>
          <cell r="E182" t="str">
            <v/>
          </cell>
          <cell r="F182" t="str">
            <v/>
          </cell>
          <cell r="G182" t="str">
            <v/>
          </cell>
        </row>
        <row r="183">
          <cell r="B183">
            <v>1657</v>
          </cell>
          <cell r="C183" t="str">
            <v>NEWMAN INTERNATIONAL SCHOOL OF ARLINGTON</v>
          </cell>
          <cell r="D183" t="str">
            <v/>
          </cell>
          <cell r="E183" t="str">
            <v/>
          </cell>
          <cell r="F183" t="str">
            <v/>
          </cell>
          <cell r="G183" t="str">
            <v/>
          </cell>
        </row>
        <row r="184">
          <cell r="B184">
            <v>823</v>
          </cell>
          <cell r="C184" t="str">
            <v>NOCONA ISD</v>
          </cell>
          <cell r="D184" t="str">
            <v/>
          </cell>
          <cell r="E184" t="str">
            <v/>
          </cell>
          <cell r="F184" t="str">
            <v/>
          </cell>
          <cell r="G184" t="str">
            <v/>
          </cell>
        </row>
        <row r="185">
          <cell r="B185">
            <v>295</v>
          </cell>
          <cell r="C185" t="str">
            <v>NORTH TEXAS COLLEGIATE ACADEMY</v>
          </cell>
          <cell r="D185" t="str">
            <v/>
          </cell>
          <cell r="E185" t="str">
            <v/>
          </cell>
          <cell r="F185" t="str">
            <v/>
          </cell>
          <cell r="G185" t="str">
            <v/>
          </cell>
        </row>
        <row r="186">
          <cell r="B186">
            <v>780</v>
          </cell>
          <cell r="C186" t="str">
            <v>NORTH TEXAS HARMONY PUBLIC SCHOOLS</v>
          </cell>
          <cell r="D186" t="str">
            <v/>
          </cell>
          <cell r="E186">
            <v>8724.880000000001</v>
          </cell>
          <cell r="F186" t="str">
            <v/>
          </cell>
          <cell r="G186">
            <v>670</v>
          </cell>
        </row>
        <row r="187">
          <cell r="B187">
            <v>304</v>
          </cell>
          <cell r="C187" t="str">
            <v>NORTHWEST ISD</v>
          </cell>
          <cell r="D187" t="str">
            <v/>
          </cell>
          <cell r="E187" t="str">
            <v/>
          </cell>
          <cell r="F187" t="str">
            <v/>
          </cell>
          <cell r="G187" t="str">
            <v/>
          </cell>
        </row>
        <row r="188">
          <cell r="B188">
            <v>1181</v>
          </cell>
          <cell r="C188" t="str">
            <v>OLNEY ISD</v>
          </cell>
          <cell r="D188" t="str">
            <v/>
          </cell>
          <cell r="E188" t="str">
            <v/>
          </cell>
          <cell r="F188" t="str">
            <v/>
          </cell>
          <cell r="G188" t="str">
            <v/>
          </cell>
        </row>
        <row r="189">
          <cell r="B189">
            <v>337</v>
          </cell>
          <cell r="C189" t="str">
            <v>PALMER ISD</v>
          </cell>
          <cell r="D189" t="str">
            <v/>
          </cell>
          <cell r="E189" t="str">
            <v/>
          </cell>
          <cell r="F189" t="str">
            <v/>
          </cell>
          <cell r="G189" t="str">
            <v/>
          </cell>
        </row>
        <row r="190">
          <cell r="B190">
            <v>892</v>
          </cell>
          <cell r="C190" t="str">
            <v>PALO PINTO ISD</v>
          </cell>
          <cell r="D190" t="str">
            <v/>
          </cell>
          <cell r="E190" t="str">
            <v/>
          </cell>
          <cell r="F190" t="str">
            <v/>
          </cell>
          <cell r="G190" t="str">
            <v/>
          </cell>
        </row>
        <row r="191">
          <cell r="B191">
            <v>1169</v>
          </cell>
          <cell r="C191" t="str">
            <v>PARADISE ISD</v>
          </cell>
          <cell r="D191" t="str">
            <v/>
          </cell>
          <cell r="E191" t="str">
            <v/>
          </cell>
          <cell r="F191" t="str">
            <v/>
          </cell>
          <cell r="G191" t="str">
            <v/>
          </cell>
        </row>
        <row r="192">
          <cell r="B192">
            <v>902</v>
          </cell>
          <cell r="C192" t="str">
            <v>PEASTER ISD</v>
          </cell>
          <cell r="D192" t="str">
            <v/>
          </cell>
          <cell r="E192" t="str">
            <v/>
          </cell>
          <cell r="F192">
            <v>-12.5</v>
          </cell>
          <cell r="G192" t="str">
            <v/>
          </cell>
        </row>
        <row r="193">
          <cell r="B193">
            <v>590</v>
          </cell>
          <cell r="C193" t="str">
            <v>PENELOPE ISD</v>
          </cell>
          <cell r="D193" t="str">
            <v/>
          </cell>
          <cell r="E193" t="str">
            <v/>
          </cell>
          <cell r="F193" t="str">
            <v/>
          </cell>
          <cell r="G193" t="str">
            <v/>
          </cell>
        </row>
        <row r="194">
          <cell r="B194">
            <v>636</v>
          </cell>
          <cell r="C194" t="str">
            <v>PERRIN WHITT CONS ISD</v>
          </cell>
          <cell r="D194" t="str">
            <v/>
          </cell>
          <cell r="E194" t="str">
            <v/>
          </cell>
          <cell r="F194" t="str">
            <v/>
          </cell>
          <cell r="G194" t="str">
            <v/>
          </cell>
        </row>
        <row r="195">
          <cell r="B195">
            <v>184</v>
          </cell>
          <cell r="C195" t="str">
            <v>PETROLIA CISD</v>
          </cell>
          <cell r="D195" t="str">
            <v/>
          </cell>
          <cell r="E195" t="str">
            <v/>
          </cell>
          <cell r="F195" t="str">
            <v/>
          </cell>
          <cell r="G195" t="str">
            <v/>
          </cell>
        </row>
        <row r="196">
          <cell r="B196">
            <v>298</v>
          </cell>
          <cell r="C196" t="str">
            <v>PILOT POINT ISD</v>
          </cell>
          <cell r="D196" t="str">
            <v/>
          </cell>
          <cell r="E196" t="str">
            <v/>
          </cell>
          <cell r="F196" t="str">
            <v/>
          </cell>
          <cell r="G196" t="str">
            <v/>
          </cell>
        </row>
        <row r="197">
          <cell r="B197">
            <v>202</v>
          </cell>
          <cell r="C197" t="str">
            <v>PLANO ISD</v>
          </cell>
          <cell r="D197" t="str">
            <v/>
          </cell>
          <cell r="E197" t="str">
            <v/>
          </cell>
          <cell r="F197" t="str">
            <v/>
          </cell>
          <cell r="G197">
            <v>13.75</v>
          </cell>
        </row>
        <row r="198">
          <cell r="B198">
            <v>300</v>
          </cell>
          <cell r="C198" t="str">
            <v>PONDER ISD</v>
          </cell>
          <cell r="D198" t="str">
            <v/>
          </cell>
          <cell r="E198" t="str">
            <v/>
          </cell>
          <cell r="F198" t="str">
            <v/>
          </cell>
          <cell r="G198" t="str">
            <v/>
          </cell>
        </row>
        <row r="199">
          <cell r="B199">
            <v>897</v>
          </cell>
          <cell r="C199" t="str">
            <v>POOLVILLE ISD</v>
          </cell>
          <cell r="D199" t="str">
            <v/>
          </cell>
          <cell r="E199" t="str">
            <v/>
          </cell>
          <cell r="F199" t="str">
            <v/>
          </cell>
          <cell r="G199" t="str">
            <v/>
          </cell>
        </row>
        <row r="200">
          <cell r="B200">
            <v>433</v>
          </cell>
          <cell r="C200" t="str">
            <v>POTTSBORO ISD</v>
          </cell>
          <cell r="D200" t="str">
            <v/>
          </cell>
          <cell r="E200" t="str">
            <v/>
          </cell>
          <cell r="F200" t="str">
            <v/>
          </cell>
          <cell r="G200" t="str">
            <v/>
          </cell>
        </row>
        <row r="201">
          <cell r="B201">
            <v>826</v>
          </cell>
          <cell r="C201" t="str">
            <v>PRAIRIE VALLEY ISD</v>
          </cell>
          <cell r="D201" t="str">
            <v/>
          </cell>
          <cell r="E201" t="str">
            <v/>
          </cell>
          <cell r="F201" t="str">
            <v/>
          </cell>
          <cell r="G201" t="str">
            <v/>
          </cell>
        </row>
        <row r="202">
          <cell r="B202">
            <v>203</v>
          </cell>
          <cell r="C202" t="str">
            <v>PRINCETON ISD</v>
          </cell>
          <cell r="D202" t="str">
            <v/>
          </cell>
          <cell r="E202" t="str">
            <v/>
          </cell>
          <cell r="F202" t="str">
            <v/>
          </cell>
          <cell r="G202" t="str">
            <v/>
          </cell>
        </row>
        <row r="203">
          <cell r="B203">
            <v>1067</v>
          </cell>
          <cell r="C203" t="str">
            <v>PROMESA PUBLIC SCHOOLS INC</v>
          </cell>
          <cell r="D203" t="str">
            <v/>
          </cell>
          <cell r="E203" t="str">
            <v/>
          </cell>
          <cell r="F203" t="str">
            <v/>
          </cell>
          <cell r="G203" t="str">
            <v/>
          </cell>
        </row>
        <row r="204">
          <cell r="B204">
            <v>204</v>
          </cell>
          <cell r="C204" t="str">
            <v>PROSPER ISD</v>
          </cell>
          <cell r="D204" t="str">
            <v/>
          </cell>
          <cell r="E204" t="str">
            <v/>
          </cell>
          <cell r="F204" t="str">
            <v/>
          </cell>
          <cell r="G204">
            <v>1110</v>
          </cell>
        </row>
        <row r="205">
          <cell r="B205">
            <v>325</v>
          </cell>
          <cell r="C205" t="str">
            <v>RANGER ISD</v>
          </cell>
          <cell r="D205" t="str">
            <v/>
          </cell>
          <cell r="E205" t="str">
            <v/>
          </cell>
          <cell r="F205" t="str">
            <v/>
          </cell>
          <cell r="G205" t="str">
            <v/>
          </cell>
        </row>
        <row r="206">
          <cell r="B206">
            <v>779</v>
          </cell>
          <cell r="C206" t="str">
            <v>RAPOPORT ACADEMY</v>
          </cell>
          <cell r="D206" t="str">
            <v/>
          </cell>
          <cell r="E206" t="str">
            <v/>
          </cell>
          <cell r="F206" t="str">
            <v/>
          </cell>
          <cell r="G206">
            <v>434.99999999999994</v>
          </cell>
        </row>
        <row r="207">
          <cell r="B207">
            <v>338</v>
          </cell>
          <cell r="C207" t="str">
            <v>RED OAK ISD</v>
          </cell>
          <cell r="D207" t="str">
            <v/>
          </cell>
          <cell r="E207" t="str">
            <v/>
          </cell>
          <cell r="F207" t="str">
            <v/>
          </cell>
          <cell r="G207" t="str">
            <v/>
          </cell>
        </row>
        <row r="208">
          <cell r="B208">
            <v>856</v>
          </cell>
          <cell r="C208" t="str">
            <v>RICE ISD</v>
          </cell>
          <cell r="D208" t="str">
            <v/>
          </cell>
          <cell r="E208" t="str">
            <v/>
          </cell>
          <cell r="F208" t="str">
            <v/>
          </cell>
          <cell r="G208" t="str">
            <v/>
          </cell>
        </row>
        <row r="209">
          <cell r="B209">
            <v>284</v>
          </cell>
          <cell r="C209" t="str">
            <v>RICHARDSON ISD</v>
          </cell>
          <cell r="D209" t="str">
            <v/>
          </cell>
          <cell r="E209" t="str">
            <v/>
          </cell>
          <cell r="F209" t="str">
            <v/>
          </cell>
          <cell r="G209" t="str">
            <v/>
          </cell>
        </row>
        <row r="210">
          <cell r="B210">
            <v>788</v>
          </cell>
          <cell r="C210" t="str">
            <v>RIESEL ISD</v>
          </cell>
          <cell r="D210" t="str">
            <v/>
          </cell>
          <cell r="E210" t="str">
            <v/>
          </cell>
          <cell r="F210" t="str">
            <v/>
          </cell>
          <cell r="G210" t="str">
            <v/>
          </cell>
        </row>
        <row r="211">
          <cell r="B211">
            <v>669</v>
          </cell>
          <cell r="C211" t="str">
            <v>RIO VISTA ISD</v>
          </cell>
          <cell r="D211" t="str">
            <v/>
          </cell>
          <cell r="E211" t="str">
            <v/>
          </cell>
          <cell r="F211" t="str">
            <v/>
          </cell>
          <cell r="G211" t="str">
            <v/>
          </cell>
        </row>
        <row r="212">
          <cell r="B212">
            <v>326</v>
          </cell>
          <cell r="C212" t="str">
            <v>RISING STAR ISD</v>
          </cell>
          <cell r="D212" t="str">
            <v/>
          </cell>
          <cell r="E212" t="str">
            <v/>
          </cell>
          <cell r="F212" t="str">
            <v/>
          </cell>
          <cell r="G212" t="str">
            <v/>
          </cell>
        </row>
        <row r="213">
          <cell r="B213">
            <v>795</v>
          </cell>
          <cell r="C213" t="str">
            <v>ROBINSON ISD</v>
          </cell>
          <cell r="D213" t="str">
            <v/>
          </cell>
          <cell r="E213" t="str">
            <v/>
          </cell>
          <cell r="F213" t="str">
            <v/>
          </cell>
          <cell r="G213" t="str">
            <v/>
          </cell>
        </row>
        <row r="214">
          <cell r="B214">
            <v>944</v>
          </cell>
          <cell r="C214" t="str">
            <v>ROCKWALL ISD</v>
          </cell>
          <cell r="D214" t="str">
            <v/>
          </cell>
          <cell r="E214" t="str">
            <v/>
          </cell>
          <cell r="F214" t="str">
            <v/>
          </cell>
          <cell r="G214" t="str">
            <v/>
          </cell>
        </row>
        <row r="215">
          <cell r="B215">
            <v>945</v>
          </cell>
          <cell r="C215" t="str">
            <v>ROYSE CITY ISD</v>
          </cell>
          <cell r="D215" t="str">
            <v/>
          </cell>
          <cell r="E215" t="str">
            <v/>
          </cell>
          <cell r="F215" t="str">
            <v/>
          </cell>
          <cell r="G215" t="str">
            <v/>
          </cell>
        </row>
        <row r="216">
          <cell r="B216">
            <v>434</v>
          </cell>
          <cell r="C216" t="str">
            <v>S AND S CISD</v>
          </cell>
          <cell r="D216" t="str">
            <v/>
          </cell>
          <cell r="E216" t="str">
            <v/>
          </cell>
          <cell r="F216" t="str">
            <v/>
          </cell>
          <cell r="G216" t="str">
            <v/>
          </cell>
        </row>
        <row r="217">
          <cell r="B217">
            <v>828</v>
          </cell>
          <cell r="C217" t="str">
            <v>SAINT JO ISD</v>
          </cell>
          <cell r="D217" t="str">
            <v/>
          </cell>
          <cell r="E217" t="str">
            <v/>
          </cell>
          <cell r="F217" t="str">
            <v/>
          </cell>
          <cell r="G217" t="str">
            <v/>
          </cell>
        </row>
        <row r="218">
          <cell r="B218">
            <v>373</v>
          </cell>
          <cell r="C218" t="str">
            <v>SAM RAYBURN ISD</v>
          </cell>
          <cell r="D218" t="str">
            <v/>
          </cell>
          <cell r="E218" t="str">
            <v/>
          </cell>
          <cell r="F218" t="str">
            <v/>
          </cell>
          <cell r="G218" t="str">
            <v/>
          </cell>
        </row>
        <row r="219">
          <cell r="B219">
            <v>302</v>
          </cell>
          <cell r="C219" t="str">
            <v>SANGER ISD</v>
          </cell>
          <cell r="D219" t="str">
            <v/>
          </cell>
          <cell r="E219" t="str">
            <v/>
          </cell>
          <cell r="F219" t="str">
            <v/>
          </cell>
          <cell r="G219" t="str">
            <v/>
          </cell>
        </row>
        <row r="220">
          <cell r="B220">
            <v>890</v>
          </cell>
          <cell r="C220" t="str">
            <v>SANTO ISD</v>
          </cell>
          <cell r="D220" t="str">
            <v/>
          </cell>
          <cell r="E220" t="str">
            <v/>
          </cell>
          <cell r="F220" t="str">
            <v/>
          </cell>
          <cell r="G220" t="str">
            <v/>
          </cell>
        </row>
        <row r="221">
          <cell r="B221">
            <v>371</v>
          </cell>
          <cell r="C221" t="str">
            <v>SAVOY ISD</v>
          </cell>
          <cell r="D221" t="str">
            <v/>
          </cell>
          <cell r="E221" t="str">
            <v/>
          </cell>
          <cell r="F221" t="str">
            <v/>
          </cell>
          <cell r="G221" t="str">
            <v/>
          </cell>
        </row>
        <row r="222">
          <cell r="B222">
            <v>687</v>
          </cell>
          <cell r="C222" t="str">
            <v>SCURRY ROSSER ISD</v>
          </cell>
          <cell r="D222" t="str">
            <v/>
          </cell>
          <cell r="E222">
            <v>164.70000000000002</v>
          </cell>
          <cell r="F222" t="str">
            <v/>
          </cell>
          <cell r="G222" t="str">
            <v/>
          </cell>
        </row>
        <row r="223">
          <cell r="B223">
            <v>428</v>
          </cell>
          <cell r="C223" t="str">
            <v>SHERMAN ISD</v>
          </cell>
          <cell r="D223" t="str">
            <v/>
          </cell>
          <cell r="E223" t="str">
            <v/>
          </cell>
          <cell r="F223" t="str">
            <v/>
          </cell>
          <cell r="G223" t="str">
            <v/>
          </cell>
        </row>
        <row r="224">
          <cell r="B224">
            <v>219</v>
          </cell>
          <cell r="C224" t="str">
            <v>SIDNEY ISD</v>
          </cell>
          <cell r="D224" t="str">
            <v/>
          </cell>
          <cell r="E224" t="str">
            <v/>
          </cell>
          <cell r="F224" t="str">
            <v/>
          </cell>
          <cell r="G224" t="str">
            <v/>
          </cell>
        </row>
        <row r="225">
          <cell r="B225">
            <v>229</v>
          </cell>
          <cell r="C225" t="str">
            <v>SIVELLS BEND ISD</v>
          </cell>
          <cell r="D225" t="str">
            <v/>
          </cell>
          <cell r="E225" t="str">
            <v/>
          </cell>
          <cell r="F225" t="str">
            <v/>
          </cell>
          <cell r="G225" t="str">
            <v/>
          </cell>
        </row>
        <row r="226">
          <cell r="B226">
            <v>1170</v>
          </cell>
          <cell r="C226" t="str">
            <v>SLIDELL ISD</v>
          </cell>
          <cell r="D226" t="str">
            <v/>
          </cell>
          <cell r="E226" t="str">
            <v/>
          </cell>
          <cell r="F226" t="str">
            <v/>
          </cell>
          <cell r="G226" t="str">
            <v/>
          </cell>
        </row>
        <row r="227">
          <cell r="B227">
            <v>898</v>
          </cell>
          <cell r="C227" t="str">
            <v>SPRINGTOWN ISD</v>
          </cell>
          <cell r="D227" t="str">
            <v/>
          </cell>
          <cell r="E227" t="str">
            <v/>
          </cell>
          <cell r="F227" t="str">
            <v/>
          </cell>
          <cell r="G227" t="str">
            <v/>
          </cell>
        </row>
        <row r="228">
          <cell r="B228">
            <v>1243</v>
          </cell>
          <cell r="C228" t="str">
            <v>ST MARY OF CARMEL CATHOLIC SCHOOL</v>
          </cell>
          <cell r="D228" t="str">
            <v/>
          </cell>
          <cell r="E228" t="str">
            <v/>
          </cell>
          <cell r="F228" t="str">
            <v/>
          </cell>
          <cell r="G228" t="str">
            <v/>
          </cell>
        </row>
        <row r="229">
          <cell r="B229">
            <v>357</v>
          </cell>
          <cell r="C229" t="str">
            <v>STEPHENVILLE ISD</v>
          </cell>
          <cell r="D229" t="str">
            <v/>
          </cell>
          <cell r="E229" t="str">
            <v/>
          </cell>
          <cell r="F229" t="str">
            <v/>
          </cell>
          <cell r="G229" t="str">
            <v/>
          </cell>
        </row>
        <row r="230">
          <cell r="B230">
            <v>891</v>
          </cell>
          <cell r="C230" t="str">
            <v>STRAWN ISD</v>
          </cell>
          <cell r="D230" t="str">
            <v/>
          </cell>
          <cell r="E230" t="str">
            <v/>
          </cell>
          <cell r="F230" t="str">
            <v/>
          </cell>
          <cell r="G230" t="str">
            <v/>
          </cell>
        </row>
        <row r="231">
          <cell r="B231">
            <v>285</v>
          </cell>
          <cell r="C231" t="str">
            <v>SUNNYVALE ISD</v>
          </cell>
          <cell r="D231" t="str">
            <v/>
          </cell>
          <cell r="E231" t="str">
            <v/>
          </cell>
          <cell r="F231" t="str">
            <v/>
          </cell>
          <cell r="G231" t="str">
            <v/>
          </cell>
        </row>
        <row r="232">
          <cell r="B232">
            <v>1352</v>
          </cell>
          <cell r="C232" t="str">
            <v>TARRANT COUNTY JUVENILE BOARD</v>
          </cell>
          <cell r="D232" t="str">
            <v/>
          </cell>
          <cell r="E232" t="str">
            <v/>
          </cell>
          <cell r="F232" t="str">
            <v/>
          </cell>
          <cell r="G232" t="str">
            <v/>
          </cell>
        </row>
        <row r="233">
          <cell r="B233">
            <v>391</v>
          </cell>
          <cell r="C233" t="str">
            <v>TEAGUE ISD</v>
          </cell>
          <cell r="D233" t="str">
            <v/>
          </cell>
          <cell r="E233" t="str">
            <v/>
          </cell>
          <cell r="F233" t="str">
            <v/>
          </cell>
          <cell r="G233" t="str">
            <v/>
          </cell>
        </row>
        <row r="234">
          <cell r="B234">
            <v>686</v>
          </cell>
          <cell r="C234" t="str">
            <v>TERRELL ISD</v>
          </cell>
          <cell r="D234" t="str">
            <v/>
          </cell>
          <cell r="E234" t="str">
            <v/>
          </cell>
          <cell r="F234" t="str">
            <v/>
          </cell>
          <cell r="G234" t="str">
            <v/>
          </cell>
        </row>
        <row r="235">
          <cell r="B235">
            <v>245</v>
          </cell>
          <cell r="C235" t="str">
            <v>TEXANS CAN ACADEMIES</v>
          </cell>
          <cell r="D235" t="str">
            <v/>
          </cell>
          <cell r="E235" t="str">
            <v/>
          </cell>
          <cell r="F235" t="str">
            <v/>
          </cell>
          <cell r="G235" t="str">
            <v/>
          </cell>
        </row>
        <row r="236">
          <cell r="B236">
            <v>355</v>
          </cell>
          <cell r="C236" t="str">
            <v>THREE WAY ISD</v>
          </cell>
          <cell r="D236" t="str">
            <v/>
          </cell>
          <cell r="E236" t="str">
            <v/>
          </cell>
          <cell r="F236" t="str">
            <v/>
          </cell>
          <cell r="G236" t="str">
            <v/>
          </cell>
        </row>
        <row r="237">
          <cell r="B237">
            <v>429</v>
          </cell>
          <cell r="C237" t="str">
            <v>TIOGA ISD</v>
          </cell>
          <cell r="D237" t="str">
            <v/>
          </cell>
          <cell r="E237" t="str">
            <v/>
          </cell>
          <cell r="F237" t="str">
            <v/>
          </cell>
          <cell r="G237" t="str">
            <v/>
          </cell>
        </row>
        <row r="238">
          <cell r="B238">
            <v>3861</v>
          </cell>
          <cell r="C238" t="str">
            <v>TJJD GAINESVILLE STATE SCHOOL</v>
          </cell>
          <cell r="D238" t="str">
            <v/>
          </cell>
          <cell r="E238" t="str">
            <v/>
          </cell>
          <cell r="F238" t="str">
            <v/>
          </cell>
          <cell r="G238" t="str">
            <v/>
          </cell>
        </row>
        <row r="239">
          <cell r="B239">
            <v>3858</v>
          </cell>
          <cell r="C239" t="str">
            <v>TJJD MCLENNAN COUNTY</v>
          </cell>
          <cell r="D239" t="str">
            <v/>
          </cell>
          <cell r="E239" t="str">
            <v/>
          </cell>
          <cell r="F239" t="str">
            <v/>
          </cell>
          <cell r="G239" t="str">
            <v/>
          </cell>
        </row>
        <row r="240">
          <cell r="B240">
            <v>1049</v>
          </cell>
          <cell r="C240" t="str">
            <v>TLC ACADEMY</v>
          </cell>
          <cell r="D240" t="str">
            <v/>
          </cell>
          <cell r="E240" t="str">
            <v/>
          </cell>
          <cell r="F240" t="str">
            <v/>
          </cell>
          <cell r="G240" t="str">
            <v/>
          </cell>
        </row>
        <row r="241">
          <cell r="B241">
            <v>599</v>
          </cell>
          <cell r="C241" t="str">
            <v>TOLAR ISD</v>
          </cell>
          <cell r="D241" t="str">
            <v/>
          </cell>
          <cell r="E241" t="str">
            <v/>
          </cell>
          <cell r="F241" t="str">
            <v/>
          </cell>
          <cell r="G241" t="str">
            <v/>
          </cell>
        </row>
        <row r="242">
          <cell r="B242">
            <v>436</v>
          </cell>
          <cell r="C242" t="str">
            <v>TOM BEAN ISD</v>
          </cell>
          <cell r="D242" t="str">
            <v/>
          </cell>
          <cell r="E242" t="str">
            <v/>
          </cell>
          <cell r="F242" t="str">
            <v/>
          </cell>
          <cell r="G242" t="str">
            <v/>
          </cell>
        </row>
        <row r="243">
          <cell r="B243">
            <v>372</v>
          </cell>
          <cell r="C243" t="str">
            <v>TRENTON ISD</v>
          </cell>
          <cell r="D243" t="str">
            <v/>
          </cell>
          <cell r="E243" t="str">
            <v/>
          </cell>
          <cell r="F243" t="str">
            <v/>
          </cell>
          <cell r="G243" t="str">
            <v/>
          </cell>
        </row>
        <row r="244">
          <cell r="B244">
            <v>253</v>
          </cell>
          <cell r="C244" t="str">
            <v>TRINITY BASIN PREPARATORY</v>
          </cell>
          <cell r="D244" t="str">
            <v/>
          </cell>
          <cell r="E244">
            <v>257.57</v>
          </cell>
          <cell r="F244" t="str">
            <v/>
          </cell>
          <cell r="G244">
            <v>32.5</v>
          </cell>
        </row>
        <row r="245">
          <cell r="B245">
            <v>249</v>
          </cell>
          <cell r="C245" t="str">
            <v>UNIVERSAL ACADEMY</v>
          </cell>
          <cell r="D245" t="str">
            <v/>
          </cell>
          <cell r="E245" t="str">
            <v/>
          </cell>
          <cell r="F245" t="str">
            <v/>
          </cell>
          <cell r="G245" t="str">
            <v/>
          </cell>
        </row>
        <row r="246">
          <cell r="B246">
            <v>1658</v>
          </cell>
          <cell r="C246" t="str">
            <v>UPLIFT EDUCATION NORTH HILLS PREPARATORY</v>
          </cell>
          <cell r="D246" t="str">
            <v/>
          </cell>
          <cell r="E246">
            <v>49.35</v>
          </cell>
          <cell r="F246" t="str">
            <v/>
          </cell>
          <cell r="G246" t="str">
            <v/>
          </cell>
        </row>
        <row r="247">
          <cell r="B247">
            <v>1221</v>
          </cell>
          <cell r="C247" t="str">
            <v>UTDCALLIER CENTER FOR COMMUNICATION DISORDERS</v>
          </cell>
          <cell r="D247" t="str">
            <v/>
          </cell>
          <cell r="E247" t="str">
            <v/>
          </cell>
          <cell r="F247" t="str">
            <v/>
          </cell>
          <cell r="G247" t="str">
            <v/>
          </cell>
        </row>
        <row r="248">
          <cell r="B248">
            <v>99</v>
          </cell>
          <cell r="C248" t="str">
            <v>VALLEY MILLS ISD</v>
          </cell>
          <cell r="D248" t="str">
            <v/>
          </cell>
          <cell r="E248" t="str">
            <v/>
          </cell>
          <cell r="F248" t="str">
            <v/>
          </cell>
          <cell r="G248" t="str">
            <v/>
          </cell>
        </row>
        <row r="249">
          <cell r="B249">
            <v>224</v>
          </cell>
          <cell r="C249" t="str">
            <v>VALLEY VIEW ISD</v>
          </cell>
          <cell r="D249" t="str">
            <v/>
          </cell>
          <cell r="E249" t="str">
            <v/>
          </cell>
          <cell r="F249" t="str">
            <v/>
          </cell>
          <cell r="G249" t="str">
            <v/>
          </cell>
        </row>
        <row r="250">
          <cell r="B250">
            <v>430</v>
          </cell>
          <cell r="C250" t="str">
            <v>VAN ALSTYNE ISD</v>
          </cell>
          <cell r="D250" t="str">
            <v/>
          </cell>
          <cell r="E250" t="str">
            <v/>
          </cell>
          <cell r="F250" t="str">
            <v/>
          </cell>
          <cell r="G250" t="str">
            <v/>
          </cell>
        </row>
        <row r="251">
          <cell r="B251">
            <v>670</v>
          </cell>
          <cell r="C251" t="str">
            <v>VENUS ISD</v>
          </cell>
          <cell r="D251" t="str">
            <v/>
          </cell>
          <cell r="E251" t="str">
            <v/>
          </cell>
          <cell r="F251" t="str">
            <v/>
          </cell>
          <cell r="G251" t="str">
            <v/>
          </cell>
        </row>
        <row r="252">
          <cell r="B252">
            <v>6922</v>
          </cell>
          <cell r="C252" t="str">
            <v>VILLAGE TECH SCHOOLS</v>
          </cell>
          <cell r="D252" t="str">
            <v/>
          </cell>
          <cell r="E252" t="str">
            <v/>
          </cell>
          <cell r="F252" t="str">
            <v/>
          </cell>
          <cell r="G252" t="str">
            <v/>
          </cell>
        </row>
        <row r="253">
          <cell r="B253">
            <v>789</v>
          </cell>
          <cell r="C253" t="str">
            <v>WACO ISD</v>
          </cell>
          <cell r="D253" t="str">
            <v/>
          </cell>
          <cell r="E253" t="str">
            <v/>
          </cell>
          <cell r="F253" t="str">
            <v/>
          </cell>
          <cell r="G253" t="str">
            <v/>
          </cell>
        </row>
        <row r="254">
          <cell r="B254">
            <v>228</v>
          </cell>
          <cell r="C254" t="str">
            <v>WALNUT BEND ISD</v>
          </cell>
          <cell r="D254" t="str">
            <v/>
          </cell>
          <cell r="E254" t="str">
            <v/>
          </cell>
          <cell r="F254" t="str">
            <v/>
          </cell>
          <cell r="G254" t="str">
            <v/>
          </cell>
        </row>
        <row r="255">
          <cell r="B255">
            <v>100</v>
          </cell>
          <cell r="C255" t="str">
            <v>WALNUT SPRINGS ISD</v>
          </cell>
          <cell r="D255" t="str">
            <v/>
          </cell>
          <cell r="E255" t="str">
            <v/>
          </cell>
          <cell r="F255" t="str">
            <v/>
          </cell>
          <cell r="G255" t="str">
            <v/>
          </cell>
        </row>
        <row r="256">
          <cell r="B256">
            <v>339</v>
          </cell>
          <cell r="C256" t="str">
            <v>WAXAHACHIE ISD</v>
          </cell>
          <cell r="D256" t="str">
            <v/>
          </cell>
          <cell r="E256" t="str">
            <v/>
          </cell>
          <cell r="F256" t="str">
            <v/>
          </cell>
          <cell r="G256" t="str">
            <v/>
          </cell>
        </row>
        <row r="257">
          <cell r="B257">
            <v>899</v>
          </cell>
          <cell r="C257" t="str">
            <v>WEATHERFORD ISD</v>
          </cell>
          <cell r="D257" t="str">
            <v/>
          </cell>
          <cell r="E257" t="str">
            <v/>
          </cell>
          <cell r="F257" t="str">
            <v/>
          </cell>
          <cell r="G257" t="str">
            <v/>
          </cell>
        </row>
        <row r="258">
          <cell r="B258">
            <v>1381</v>
          </cell>
          <cell r="C258" t="str">
            <v>WEST DALLAS COMMUNITY SCHOOL</v>
          </cell>
          <cell r="D258" t="str">
            <v/>
          </cell>
          <cell r="E258" t="str">
            <v/>
          </cell>
          <cell r="F258">
            <v>-12.5</v>
          </cell>
          <cell r="G258" t="str">
            <v/>
          </cell>
        </row>
        <row r="259">
          <cell r="B259">
            <v>790</v>
          </cell>
          <cell r="C259" t="str">
            <v>WEST ISD</v>
          </cell>
          <cell r="D259" t="str">
            <v/>
          </cell>
          <cell r="E259">
            <v>0</v>
          </cell>
          <cell r="F259" t="str">
            <v/>
          </cell>
          <cell r="G259" t="str">
            <v/>
          </cell>
        </row>
        <row r="260">
          <cell r="B260">
            <v>1032</v>
          </cell>
          <cell r="C260" t="str">
            <v>WHITE SETTLEMENT ISD</v>
          </cell>
          <cell r="D260" t="str">
            <v/>
          </cell>
          <cell r="E260" t="str">
            <v/>
          </cell>
          <cell r="F260" t="str">
            <v/>
          </cell>
          <cell r="G260" t="str">
            <v/>
          </cell>
        </row>
        <row r="261">
          <cell r="B261">
            <v>431</v>
          </cell>
          <cell r="C261" t="str">
            <v>WHITESBORO ISD</v>
          </cell>
          <cell r="D261" t="str">
            <v/>
          </cell>
          <cell r="E261" t="str">
            <v/>
          </cell>
          <cell r="F261" t="str">
            <v/>
          </cell>
          <cell r="G261" t="str">
            <v/>
          </cell>
        </row>
        <row r="262">
          <cell r="B262">
            <v>432</v>
          </cell>
          <cell r="C262" t="str">
            <v>WHITEWRIGHT ISD</v>
          </cell>
          <cell r="D262" t="str">
            <v/>
          </cell>
          <cell r="E262" t="str">
            <v/>
          </cell>
          <cell r="F262" t="str">
            <v/>
          </cell>
          <cell r="G262" t="str">
            <v/>
          </cell>
        </row>
        <row r="263">
          <cell r="B263">
            <v>587</v>
          </cell>
          <cell r="C263" t="str">
            <v>WHITNEY ISD</v>
          </cell>
          <cell r="D263" t="str">
            <v/>
          </cell>
          <cell r="E263" t="str">
            <v/>
          </cell>
          <cell r="F263" t="str">
            <v/>
          </cell>
          <cell r="G263" t="str">
            <v/>
          </cell>
        </row>
        <row r="264">
          <cell r="B264">
            <v>392</v>
          </cell>
          <cell r="C264" t="str">
            <v>WORTHAM ISD</v>
          </cell>
          <cell r="D264" t="str">
            <v/>
          </cell>
          <cell r="E264">
            <v>0</v>
          </cell>
          <cell r="F264" t="str">
            <v/>
          </cell>
          <cell r="G264" t="str">
            <v/>
          </cell>
        </row>
        <row r="265">
          <cell r="B265">
            <v>205</v>
          </cell>
          <cell r="C265" t="str">
            <v>WYLIE ISD</v>
          </cell>
          <cell r="D265" t="str">
            <v/>
          </cell>
          <cell r="E265" t="str">
            <v/>
          </cell>
          <cell r="F265" t="str">
            <v/>
          </cell>
          <cell r="G265" t="str">
            <v/>
          </cell>
        </row>
        <row r="266">
          <cell r="D266" t="str">
            <v/>
          </cell>
          <cell r="E266">
            <v>37407.230000000003</v>
          </cell>
          <cell r="F266">
            <v>-127.5</v>
          </cell>
          <cell r="G266">
            <v>10762.5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xport"/>
    </sheetNames>
    <sheetDataSet>
      <sheetData sheetId="0">
        <row r="1">
          <cell r="B1" t="str">
            <v>CE No.</v>
          </cell>
          <cell r="C1" t="str">
            <v>Contracting Entity Name</v>
          </cell>
          <cell r="D1" t="str">
            <v>Delivery Fees Charged</v>
          </cell>
          <cell r="E1" t="str">
            <v>Delivery Fees Paid</v>
          </cell>
          <cell r="F1" t="str">
            <v>Private Storage Fees Charged</v>
          </cell>
          <cell r="G1" t="str">
            <v>Private Storage Fees Paid</v>
          </cell>
        </row>
        <row r="2">
          <cell r="B2">
            <v>579</v>
          </cell>
          <cell r="C2" t="str">
            <v>ABBOTT ISD</v>
          </cell>
          <cell r="D2">
            <v>335.02</v>
          </cell>
          <cell r="E2">
            <v>458.22</v>
          </cell>
          <cell r="F2" t="str">
            <v/>
          </cell>
          <cell r="G2" t="str">
            <v/>
          </cell>
        </row>
        <row r="3">
          <cell r="B3">
            <v>247</v>
          </cell>
          <cell r="C3" t="str">
            <v>ACADEMY OF DALLAS CHARTER SCHOOL</v>
          </cell>
          <cell r="D3">
            <v>2173.6</v>
          </cell>
          <cell r="E3">
            <v>2970.54</v>
          </cell>
          <cell r="F3">
            <v>330</v>
          </cell>
          <cell r="G3">
            <v>782.5</v>
          </cell>
        </row>
        <row r="4">
          <cell r="B4">
            <v>251</v>
          </cell>
          <cell r="C4" t="str">
            <v>ACADEMY OF DALLAS CHARTER SCHOOL</v>
          </cell>
          <cell r="D4">
            <v>723.46</v>
          </cell>
          <cell r="E4">
            <v>552.97</v>
          </cell>
          <cell r="F4">
            <v>66.25</v>
          </cell>
          <cell r="G4">
            <v>200</v>
          </cell>
        </row>
        <row r="5">
          <cell r="B5">
            <v>901</v>
          </cell>
          <cell r="C5" t="str">
            <v>ALEDO ISD</v>
          </cell>
          <cell r="D5">
            <v>164.5</v>
          </cell>
          <cell r="E5">
            <v>164.5</v>
          </cell>
          <cell r="F5" t="str">
            <v/>
          </cell>
          <cell r="G5" t="str">
            <v/>
          </cell>
        </row>
        <row r="6">
          <cell r="B6">
            <v>195</v>
          </cell>
          <cell r="C6" t="str">
            <v>ALLEN ISD</v>
          </cell>
          <cell r="D6" t="str">
            <v/>
          </cell>
          <cell r="E6">
            <v>133.98000000000002</v>
          </cell>
          <cell r="F6" t="str">
            <v/>
          </cell>
          <cell r="G6" t="str">
            <v/>
          </cell>
        </row>
        <row r="7">
          <cell r="B7">
            <v>663</v>
          </cell>
          <cell r="C7" t="str">
            <v>ALVARADO ISD</v>
          </cell>
          <cell r="D7">
            <v>5047.13</v>
          </cell>
          <cell r="E7">
            <v>9276.7400000000016</v>
          </cell>
          <cell r="F7">
            <v>380.00000000000006</v>
          </cell>
          <cell r="G7" t="str">
            <v/>
          </cell>
        </row>
        <row r="8">
          <cell r="B8">
            <v>1164</v>
          </cell>
          <cell r="C8" t="str">
            <v>ALVORD ISD</v>
          </cell>
          <cell r="D8" t="str">
            <v/>
          </cell>
          <cell r="E8">
            <v>164.5</v>
          </cell>
          <cell r="F8" t="str">
            <v/>
          </cell>
          <cell r="G8" t="str">
            <v/>
          </cell>
        </row>
        <row r="9">
          <cell r="B9">
            <v>196</v>
          </cell>
          <cell r="C9" t="str">
            <v>ANNA ISD</v>
          </cell>
          <cell r="D9">
            <v>8366.3499999999985</v>
          </cell>
          <cell r="E9">
            <v>16386.849999999999</v>
          </cell>
          <cell r="F9">
            <v>5093.75</v>
          </cell>
          <cell r="G9">
            <v>7806.25</v>
          </cell>
        </row>
        <row r="10">
          <cell r="B10">
            <v>261</v>
          </cell>
          <cell r="C10" t="str">
            <v>APLUS CHARTER DBA INSPIRED VISION ACADEMY</v>
          </cell>
          <cell r="D10">
            <v>116.62</v>
          </cell>
          <cell r="E10">
            <v>387.92</v>
          </cell>
          <cell r="F10">
            <v>5</v>
          </cell>
          <cell r="G10">
            <v>5</v>
          </cell>
        </row>
        <row r="11">
          <cell r="B11">
            <v>260</v>
          </cell>
          <cell r="C11" t="str">
            <v>APLUS CHARTER SCHOOLS DBA A ACADEMY</v>
          </cell>
          <cell r="D11">
            <v>148.05000000000001</v>
          </cell>
          <cell r="E11">
            <v>406.77000000000004</v>
          </cell>
          <cell r="F11" t="str">
            <v/>
          </cell>
          <cell r="G11" t="str">
            <v/>
          </cell>
        </row>
        <row r="12">
          <cell r="B12">
            <v>588</v>
          </cell>
          <cell r="C12" t="str">
            <v>AQUILLA ISD</v>
          </cell>
          <cell r="D12">
            <v>147.84</v>
          </cell>
          <cell r="E12">
            <v>969.88000000000011</v>
          </cell>
          <cell r="F12" t="str">
            <v/>
          </cell>
          <cell r="G12">
            <v>87.4</v>
          </cell>
        </row>
        <row r="13">
          <cell r="B13">
            <v>303</v>
          </cell>
          <cell r="C13" t="str">
            <v>ARGYLE ISD</v>
          </cell>
          <cell r="D13" t="str">
            <v/>
          </cell>
          <cell r="E13" t="str">
            <v/>
          </cell>
          <cell r="F13">
            <v>0</v>
          </cell>
          <cell r="G13" t="str">
            <v/>
          </cell>
        </row>
        <row r="14">
          <cell r="B14">
            <v>4171</v>
          </cell>
          <cell r="C14" t="str">
            <v>ARLINGTON CLASSICS ACADEMY</v>
          </cell>
          <cell r="D14">
            <v>164.5</v>
          </cell>
          <cell r="E14">
            <v>164.5</v>
          </cell>
          <cell r="F14" t="str">
            <v/>
          </cell>
          <cell r="G14" t="str">
            <v/>
          </cell>
        </row>
        <row r="15">
          <cell r="B15">
            <v>1017</v>
          </cell>
          <cell r="C15" t="str">
            <v>ARLINGTON ISD</v>
          </cell>
          <cell r="D15">
            <v>164.5</v>
          </cell>
          <cell r="E15">
            <v>164.5</v>
          </cell>
          <cell r="F15" t="str">
            <v/>
          </cell>
          <cell r="G15" t="str">
            <v/>
          </cell>
        </row>
        <row r="16">
          <cell r="B16">
            <v>301</v>
          </cell>
          <cell r="C16" t="str">
            <v>AUBREY ISD</v>
          </cell>
          <cell r="D16">
            <v>98.7</v>
          </cell>
          <cell r="E16">
            <v>98.7</v>
          </cell>
          <cell r="F16" t="str">
            <v/>
          </cell>
          <cell r="G16" t="str">
            <v/>
          </cell>
        </row>
        <row r="17">
          <cell r="B17">
            <v>331</v>
          </cell>
          <cell r="C17" t="str">
            <v>AVALON ISD</v>
          </cell>
          <cell r="D17">
            <v>164.5</v>
          </cell>
          <cell r="E17">
            <v>164.5</v>
          </cell>
          <cell r="F17" t="str">
            <v/>
          </cell>
          <cell r="G17" t="str">
            <v/>
          </cell>
        </row>
        <row r="18">
          <cell r="B18">
            <v>255</v>
          </cell>
          <cell r="C18" t="str">
            <v>AW BROWN LEADERSHIP ACADEMY</v>
          </cell>
          <cell r="D18" t="str">
            <v/>
          </cell>
          <cell r="E18" t="str">
            <v/>
          </cell>
          <cell r="F18" t="str">
            <v/>
          </cell>
          <cell r="G18" t="str">
            <v/>
          </cell>
        </row>
        <row r="19">
          <cell r="B19">
            <v>791</v>
          </cell>
          <cell r="C19" t="str">
            <v>AXTELL ISD</v>
          </cell>
          <cell r="D19">
            <v>131.6</v>
          </cell>
          <cell r="E19">
            <v>279.44</v>
          </cell>
          <cell r="F19" t="str">
            <v/>
          </cell>
          <cell r="G19" t="str">
            <v/>
          </cell>
        </row>
        <row r="20">
          <cell r="B20">
            <v>1027</v>
          </cell>
          <cell r="C20" t="str">
            <v>AZLE ISD</v>
          </cell>
          <cell r="D20">
            <v>837.31</v>
          </cell>
          <cell r="E20">
            <v>974.07999999999993</v>
          </cell>
          <cell r="F20">
            <v>20</v>
          </cell>
          <cell r="G20">
            <v>20</v>
          </cell>
        </row>
        <row r="21">
          <cell r="B21">
            <v>185</v>
          </cell>
          <cell r="C21" t="str">
            <v>BELLEVUE ISD</v>
          </cell>
          <cell r="D21" t="str">
            <v/>
          </cell>
          <cell r="E21" t="str">
            <v/>
          </cell>
          <cell r="F21" t="str">
            <v/>
          </cell>
          <cell r="G21" t="str">
            <v/>
          </cell>
        </row>
        <row r="22">
          <cell r="B22">
            <v>424</v>
          </cell>
          <cell r="C22" t="str">
            <v>BELLS ISD</v>
          </cell>
          <cell r="D22" t="str">
            <v/>
          </cell>
          <cell r="E22">
            <v>164.5</v>
          </cell>
          <cell r="F22" t="str">
            <v/>
          </cell>
          <cell r="G22" t="str">
            <v/>
          </cell>
        </row>
        <row r="23">
          <cell r="B23">
            <v>1018</v>
          </cell>
          <cell r="C23" t="str">
            <v>BIRDVILLE ISD</v>
          </cell>
          <cell r="D23" t="str">
            <v/>
          </cell>
          <cell r="E23">
            <v>11.86</v>
          </cell>
          <cell r="F23" t="str">
            <v/>
          </cell>
          <cell r="G23" t="str">
            <v/>
          </cell>
        </row>
        <row r="24">
          <cell r="B24">
            <v>850</v>
          </cell>
          <cell r="C24" t="str">
            <v>BLOOMING GROVE ISD</v>
          </cell>
          <cell r="D24">
            <v>164.5</v>
          </cell>
          <cell r="E24">
            <v>164.5</v>
          </cell>
          <cell r="F24" t="str">
            <v/>
          </cell>
          <cell r="G24" t="str">
            <v/>
          </cell>
        </row>
        <row r="25">
          <cell r="B25">
            <v>206</v>
          </cell>
          <cell r="C25" t="str">
            <v>BLUE RIDGE ISD</v>
          </cell>
          <cell r="D25" t="str">
            <v/>
          </cell>
          <cell r="E25">
            <v>446.53000000000003</v>
          </cell>
          <cell r="F25" t="str">
            <v/>
          </cell>
          <cell r="G25" t="str">
            <v/>
          </cell>
        </row>
        <row r="26">
          <cell r="B26">
            <v>358</v>
          </cell>
          <cell r="C26" t="str">
            <v>BLUFF DALE ISD</v>
          </cell>
          <cell r="D26">
            <v>65.8</v>
          </cell>
          <cell r="E26">
            <v>180.36</v>
          </cell>
          <cell r="F26" t="str">
            <v/>
          </cell>
          <cell r="G26">
            <v>5</v>
          </cell>
        </row>
        <row r="27">
          <cell r="B27">
            <v>589</v>
          </cell>
          <cell r="C27" t="str">
            <v>BLUM ISD</v>
          </cell>
          <cell r="D27">
            <v>532.25</v>
          </cell>
          <cell r="E27">
            <v>841.93000000000006</v>
          </cell>
          <cell r="F27">
            <v>46.25</v>
          </cell>
          <cell r="G27">
            <v>76.25</v>
          </cell>
        </row>
        <row r="28">
          <cell r="B28">
            <v>366</v>
          </cell>
          <cell r="C28" t="str">
            <v>BONHAM ISD</v>
          </cell>
          <cell r="D28">
            <v>164.5</v>
          </cell>
          <cell r="E28">
            <v>279.64999999999998</v>
          </cell>
          <cell r="F28" t="str">
            <v/>
          </cell>
          <cell r="G28" t="str">
            <v/>
          </cell>
        </row>
        <row r="29">
          <cell r="B29">
            <v>796</v>
          </cell>
          <cell r="C29" t="str">
            <v>BOSQUEVILLE ISD</v>
          </cell>
          <cell r="D29" t="str">
            <v/>
          </cell>
          <cell r="E29" t="str">
            <v/>
          </cell>
          <cell r="F29">
            <v>0</v>
          </cell>
          <cell r="G29" t="str">
            <v/>
          </cell>
        </row>
        <row r="30">
          <cell r="B30">
            <v>822</v>
          </cell>
          <cell r="C30" t="str">
            <v>BOWIE ISD</v>
          </cell>
          <cell r="D30" t="str">
            <v/>
          </cell>
          <cell r="E30">
            <v>164.5</v>
          </cell>
          <cell r="F30" t="str">
            <v/>
          </cell>
          <cell r="G30" t="str">
            <v/>
          </cell>
        </row>
        <row r="31">
          <cell r="B31">
            <v>1165</v>
          </cell>
          <cell r="C31" t="str">
            <v>BOYD ISD</v>
          </cell>
          <cell r="D31" t="str">
            <v/>
          </cell>
          <cell r="E31">
            <v>164.5</v>
          </cell>
          <cell r="F31" t="str">
            <v/>
          </cell>
          <cell r="G31" t="str">
            <v/>
          </cell>
        </row>
        <row r="32">
          <cell r="B32">
            <v>1003</v>
          </cell>
          <cell r="C32" t="str">
            <v>BRECKENRIDGE ISD</v>
          </cell>
          <cell r="D32">
            <v>147.84</v>
          </cell>
          <cell r="E32">
            <v>295.68</v>
          </cell>
          <cell r="F32" t="str">
            <v/>
          </cell>
          <cell r="G32" t="str">
            <v/>
          </cell>
        </row>
        <row r="33">
          <cell r="B33">
            <v>1166</v>
          </cell>
          <cell r="C33" t="str">
            <v>BRIDGEPORT ISD</v>
          </cell>
          <cell r="D33" t="str">
            <v/>
          </cell>
          <cell r="E33">
            <v>164.5</v>
          </cell>
          <cell r="F33" t="str">
            <v/>
          </cell>
          <cell r="G33" t="str">
            <v/>
          </cell>
        </row>
        <row r="34">
          <cell r="B34">
            <v>903</v>
          </cell>
          <cell r="C34" t="str">
            <v>BROCK ISD</v>
          </cell>
          <cell r="D34" t="str">
            <v/>
          </cell>
          <cell r="E34">
            <v>164.5</v>
          </cell>
          <cell r="F34" t="str">
            <v/>
          </cell>
          <cell r="G34" t="str">
            <v/>
          </cell>
        </row>
        <row r="35">
          <cell r="B35">
            <v>792</v>
          </cell>
          <cell r="C35" t="str">
            <v>BRUCEVILLE EDDY ISD</v>
          </cell>
          <cell r="D35">
            <v>164.5</v>
          </cell>
          <cell r="E35">
            <v>329.20000000000005</v>
          </cell>
          <cell r="F35" t="str">
            <v/>
          </cell>
          <cell r="G35" t="str">
            <v/>
          </cell>
        </row>
        <row r="36">
          <cell r="B36">
            <v>634</v>
          </cell>
          <cell r="C36" t="str">
            <v>BRYSON ISD</v>
          </cell>
          <cell r="D36" t="str">
            <v/>
          </cell>
          <cell r="E36">
            <v>164.5</v>
          </cell>
          <cell r="F36" t="str">
            <v/>
          </cell>
          <cell r="G36" t="str">
            <v/>
          </cell>
        </row>
        <row r="37">
          <cell r="B37">
            <v>664</v>
          </cell>
          <cell r="C37" t="str">
            <v>BURLESON ISD</v>
          </cell>
          <cell r="D37">
            <v>409.16999999999996</v>
          </cell>
          <cell r="E37">
            <v>1623.74</v>
          </cell>
          <cell r="F37" t="str">
            <v/>
          </cell>
          <cell r="G37" t="str">
            <v/>
          </cell>
        </row>
        <row r="38">
          <cell r="B38">
            <v>580</v>
          </cell>
          <cell r="C38" t="str">
            <v>BYNUM ISD</v>
          </cell>
          <cell r="D38">
            <v>123.2</v>
          </cell>
          <cell r="E38">
            <v>123.2</v>
          </cell>
          <cell r="F38">
            <v>3.75</v>
          </cell>
          <cell r="G38">
            <v>3.75</v>
          </cell>
        </row>
        <row r="39">
          <cell r="B39">
            <v>225</v>
          </cell>
          <cell r="C39" t="str">
            <v>CALLISBURG ISD</v>
          </cell>
          <cell r="D39">
            <v>164.70000000000002</v>
          </cell>
          <cell r="E39">
            <v>520.5</v>
          </cell>
          <cell r="F39" t="str">
            <v/>
          </cell>
          <cell r="G39" t="str">
            <v/>
          </cell>
        </row>
        <row r="40">
          <cell r="B40">
            <v>274</v>
          </cell>
          <cell r="C40" t="str">
            <v>CARROLLTON FARMERS BRANCH</v>
          </cell>
          <cell r="D40">
            <v>0</v>
          </cell>
          <cell r="E40" t="str">
            <v/>
          </cell>
          <cell r="F40" t="str">
            <v/>
          </cell>
          <cell r="G40" t="str">
            <v/>
          </cell>
        </row>
        <row r="41">
          <cell r="B41">
            <v>1029</v>
          </cell>
          <cell r="C41" t="str">
            <v>CASTLEBERRY ISD</v>
          </cell>
          <cell r="D41">
            <v>3983.25</v>
          </cell>
          <cell r="E41">
            <v>3983.25</v>
          </cell>
          <cell r="F41">
            <v>297.5</v>
          </cell>
          <cell r="G41">
            <v>408.75</v>
          </cell>
        </row>
        <row r="42">
          <cell r="B42">
            <v>275</v>
          </cell>
          <cell r="C42" t="str">
            <v>CEDAR HILL ISD</v>
          </cell>
          <cell r="D42">
            <v>446.87999999999994</v>
          </cell>
          <cell r="E42">
            <v>446.87999999999994</v>
          </cell>
          <cell r="F42" t="str">
            <v/>
          </cell>
          <cell r="G42" t="str">
            <v/>
          </cell>
        </row>
        <row r="43">
          <cell r="B43">
            <v>197</v>
          </cell>
          <cell r="C43" t="str">
            <v>CELINA ISD</v>
          </cell>
          <cell r="D43">
            <v>3193.4300000000003</v>
          </cell>
          <cell r="E43">
            <v>3915.4999999999995</v>
          </cell>
          <cell r="F43">
            <v>13.75</v>
          </cell>
          <cell r="G43">
            <v>13.75</v>
          </cell>
        </row>
        <row r="44">
          <cell r="B44">
            <v>1167</v>
          </cell>
          <cell r="C44" t="str">
            <v>CHICO ISD</v>
          </cell>
          <cell r="D44" t="str">
            <v/>
          </cell>
          <cell r="E44">
            <v>164.5</v>
          </cell>
          <cell r="F44" t="str">
            <v/>
          </cell>
          <cell r="G44" t="str">
            <v/>
          </cell>
        </row>
        <row r="45">
          <cell r="B45">
            <v>793</v>
          </cell>
          <cell r="C45" t="str">
            <v>CHINA SPRING ISD</v>
          </cell>
          <cell r="D45">
            <v>239.60000000000002</v>
          </cell>
          <cell r="E45">
            <v>239.60000000000002</v>
          </cell>
          <cell r="F45" t="str">
            <v/>
          </cell>
          <cell r="G45" t="str">
            <v/>
          </cell>
        </row>
        <row r="46">
          <cell r="B46">
            <v>322</v>
          </cell>
          <cell r="C46" t="str">
            <v>CISCO ISD</v>
          </cell>
          <cell r="D46">
            <v>1144.57</v>
          </cell>
          <cell r="E46">
            <v>1470.7199999999998</v>
          </cell>
          <cell r="F46">
            <v>116.25</v>
          </cell>
          <cell r="G46">
            <v>123.75</v>
          </cell>
        </row>
        <row r="47">
          <cell r="B47">
            <v>270</v>
          </cell>
          <cell r="C47" t="str">
            <v>CITYSCAPE SCHOOLS INC</v>
          </cell>
          <cell r="D47">
            <v>2329.98</v>
          </cell>
          <cell r="E47">
            <v>3326.17</v>
          </cell>
          <cell r="F47">
            <v>197.49999999999997</v>
          </cell>
          <cell r="G47">
            <v>333.75</v>
          </cell>
        </row>
        <row r="48">
          <cell r="B48">
            <v>665</v>
          </cell>
          <cell r="C48" t="str">
            <v>CLEBURNE ISD</v>
          </cell>
          <cell r="D48">
            <v>3360.42</v>
          </cell>
          <cell r="E48">
            <v>8771.8000000000011</v>
          </cell>
          <cell r="F48">
            <v>452.50000000000006</v>
          </cell>
          <cell r="G48">
            <v>452.50000000000006</v>
          </cell>
        </row>
        <row r="49">
          <cell r="B49">
            <v>96</v>
          </cell>
          <cell r="C49" t="str">
            <v>CLIFTON ISD</v>
          </cell>
          <cell r="D49">
            <v>123.48</v>
          </cell>
          <cell r="E49">
            <v>1061.5</v>
          </cell>
          <cell r="F49">
            <v>11.25</v>
          </cell>
          <cell r="G49">
            <v>41.25</v>
          </cell>
        </row>
        <row r="50">
          <cell r="B50">
            <v>425</v>
          </cell>
          <cell r="C50" t="str">
            <v>COLLINSVILLE ISD</v>
          </cell>
          <cell r="D50">
            <v>1057.3</v>
          </cell>
          <cell r="E50">
            <v>1057.3</v>
          </cell>
          <cell r="F50" t="str">
            <v/>
          </cell>
          <cell r="G50" t="str">
            <v/>
          </cell>
        </row>
        <row r="51">
          <cell r="B51">
            <v>216</v>
          </cell>
          <cell r="C51" t="str">
            <v>COMANCHE ISD</v>
          </cell>
          <cell r="D51">
            <v>147.84</v>
          </cell>
          <cell r="E51">
            <v>147.84</v>
          </cell>
          <cell r="F51" t="str">
            <v/>
          </cell>
          <cell r="G51" t="str">
            <v/>
          </cell>
        </row>
        <row r="52">
          <cell r="B52">
            <v>207</v>
          </cell>
          <cell r="C52" t="str">
            <v>COMMUNITY ISD</v>
          </cell>
          <cell r="D52">
            <v>133.98000000000002</v>
          </cell>
          <cell r="E52">
            <v>133.98000000000002</v>
          </cell>
          <cell r="F52" t="str">
            <v/>
          </cell>
          <cell r="G52" t="str">
            <v/>
          </cell>
        </row>
        <row r="53">
          <cell r="B53">
            <v>794</v>
          </cell>
          <cell r="C53" t="str">
            <v>CONNALLY ISD</v>
          </cell>
          <cell r="D53" t="str">
            <v/>
          </cell>
          <cell r="E53">
            <v>164.5</v>
          </cell>
          <cell r="F53" t="str">
            <v/>
          </cell>
          <cell r="G53" t="str">
            <v/>
          </cell>
        </row>
        <row r="54">
          <cell r="B54">
            <v>739</v>
          </cell>
          <cell r="C54" t="str">
            <v>COOLIDGE ISD</v>
          </cell>
          <cell r="D54">
            <v>184.17</v>
          </cell>
          <cell r="E54">
            <v>694.2</v>
          </cell>
          <cell r="F54">
            <v>10</v>
          </cell>
          <cell r="G54">
            <v>20.92</v>
          </cell>
        </row>
        <row r="55">
          <cell r="B55">
            <v>286</v>
          </cell>
          <cell r="C55" t="str">
            <v>COPPELL ISD</v>
          </cell>
          <cell r="D55" t="str">
            <v/>
          </cell>
          <cell r="E55">
            <v>133.98000000000002</v>
          </cell>
          <cell r="F55" t="str">
            <v/>
          </cell>
          <cell r="G55" t="str">
            <v/>
          </cell>
        </row>
        <row r="56">
          <cell r="B56">
            <v>851</v>
          </cell>
          <cell r="C56" t="str">
            <v>CORSICANA ISD</v>
          </cell>
          <cell r="D56">
            <v>604.2399999999999</v>
          </cell>
          <cell r="E56">
            <v>3701.7200000000003</v>
          </cell>
          <cell r="F56" t="str">
            <v/>
          </cell>
          <cell r="G56" t="str">
            <v/>
          </cell>
        </row>
        <row r="57">
          <cell r="B57">
            <v>581</v>
          </cell>
          <cell r="C57" t="str">
            <v>COVINGTON ISD</v>
          </cell>
          <cell r="D57">
            <v>170.8</v>
          </cell>
          <cell r="E57">
            <v>170.8</v>
          </cell>
          <cell r="F57" t="str">
            <v/>
          </cell>
          <cell r="G57" t="str">
            <v/>
          </cell>
        </row>
        <row r="58">
          <cell r="B58">
            <v>681</v>
          </cell>
          <cell r="C58" t="str">
            <v>CRANDALL ISD</v>
          </cell>
          <cell r="D58" t="str">
            <v/>
          </cell>
          <cell r="E58" t="str">
            <v/>
          </cell>
          <cell r="F58" t="str">
            <v/>
          </cell>
          <cell r="G58" t="str">
            <v/>
          </cell>
        </row>
        <row r="59">
          <cell r="B59">
            <v>103</v>
          </cell>
          <cell r="C59" t="str">
            <v>CRANFILLS GAP ISD</v>
          </cell>
          <cell r="D59">
            <v>133.98000000000002</v>
          </cell>
          <cell r="E59">
            <v>313.68</v>
          </cell>
          <cell r="F59" t="str">
            <v/>
          </cell>
          <cell r="G59" t="str">
            <v/>
          </cell>
        </row>
        <row r="60">
          <cell r="B60">
            <v>781</v>
          </cell>
          <cell r="C60" t="str">
            <v>CRAWFORD ISD</v>
          </cell>
          <cell r="D60" t="str">
            <v/>
          </cell>
          <cell r="E60">
            <v>146.16</v>
          </cell>
          <cell r="F60" t="str">
            <v/>
          </cell>
          <cell r="G60" t="str">
            <v/>
          </cell>
        </row>
        <row r="61">
          <cell r="B61">
            <v>1025</v>
          </cell>
          <cell r="C61" t="str">
            <v>CROWLEY ISD</v>
          </cell>
          <cell r="D61" t="str">
            <v/>
          </cell>
          <cell r="E61">
            <v>246.75</v>
          </cell>
          <cell r="F61" t="str">
            <v/>
          </cell>
          <cell r="G61" t="str">
            <v/>
          </cell>
        </row>
        <row r="62">
          <cell r="B62">
            <v>276</v>
          </cell>
          <cell r="C62" t="str">
            <v>DALLAS ISD</v>
          </cell>
          <cell r="D62" t="str">
            <v/>
          </cell>
          <cell r="E62">
            <v>1623</v>
          </cell>
          <cell r="F62" t="str">
            <v/>
          </cell>
          <cell r="G62" t="str">
            <v/>
          </cell>
        </row>
        <row r="63">
          <cell r="B63">
            <v>852</v>
          </cell>
          <cell r="C63" t="str">
            <v>DAWSON ISD</v>
          </cell>
          <cell r="D63" t="str">
            <v/>
          </cell>
          <cell r="E63">
            <v>322.84000000000003</v>
          </cell>
          <cell r="F63" t="str">
            <v/>
          </cell>
          <cell r="G63" t="str">
            <v/>
          </cell>
        </row>
        <row r="64">
          <cell r="B64">
            <v>217</v>
          </cell>
          <cell r="C64" t="str">
            <v>DE LEON ISD</v>
          </cell>
          <cell r="D64" t="str">
            <v/>
          </cell>
          <cell r="E64">
            <v>120.83999999999999</v>
          </cell>
          <cell r="F64" t="str">
            <v/>
          </cell>
          <cell r="G64" t="str">
            <v/>
          </cell>
        </row>
        <row r="65">
          <cell r="B65">
            <v>1168</v>
          </cell>
          <cell r="C65" t="str">
            <v>DECATUR ISD</v>
          </cell>
          <cell r="D65">
            <v>164.5</v>
          </cell>
          <cell r="E65">
            <v>713.5</v>
          </cell>
          <cell r="F65" t="str">
            <v/>
          </cell>
          <cell r="G65" t="str">
            <v/>
          </cell>
        </row>
        <row r="66">
          <cell r="B66">
            <v>426</v>
          </cell>
          <cell r="C66" t="str">
            <v>DENISON ISD</v>
          </cell>
          <cell r="D66">
            <v>10.52</v>
          </cell>
          <cell r="E66">
            <v>922.88</v>
          </cell>
          <cell r="F66" t="str">
            <v/>
          </cell>
          <cell r="G66" t="str">
            <v/>
          </cell>
        </row>
        <row r="67">
          <cell r="B67">
            <v>296</v>
          </cell>
          <cell r="C67" t="str">
            <v>DENTON ISD</v>
          </cell>
          <cell r="D67">
            <v>164.5</v>
          </cell>
          <cell r="E67" t="str">
            <v/>
          </cell>
          <cell r="F67" t="str">
            <v/>
          </cell>
          <cell r="G67" t="str">
            <v/>
          </cell>
        </row>
        <row r="68">
          <cell r="B68">
            <v>1342</v>
          </cell>
          <cell r="C68" t="str">
            <v>DEPT OF JUVENILE SRVS SERVING COOKE FANNIN GRAYSON</v>
          </cell>
          <cell r="D68">
            <v>164.5</v>
          </cell>
          <cell r="E68">
            <v>164.5</v>
          </cell>
          <cell r="F68" t="str">
            <v/>
          </cell>
          <cell r="G68" t="str">
            <v/>
          </cell>
        </row>
        <row r="69">
          <cell r="B69">
            <v>277</v>
          </cell>
          <cell r="C69" t="str">
            <v>DESOTO ISD</v>
          </cell>
          <cell r="D69">
            <v>164.5</v>
          </cell>
          <cell r="E69">
            <v>697.19999999999993</v>
          </cell>
          <cell r="F69" t="str">
            <v/>
          </cell>
          <cell r="G69" t="str">
            <v/>
          </cell>
        </row>
        <row r="70">
          <cell r="B70">
            <v>393</v>
          </cell>
          <cell r="C70" t="str">
            <v>DEW ISD</v>
          </cell>
          <cell r="D70">
            <v>32.9</v>
          </cell>
          <cell r="E70">
            <v>215.60000000000002</v>
          </cell>
          <cell r="F70" t="str">
            <v/>
          </cell>
          <cell r="G70" t="str">
            <v/>
          </cell>
        </row>
        <row r="71">
          <cell r="B71">
            <v>367</v>
          </cell>
          <cell r="C71" t="str">
            <v>DODD CITY ISD</v>
          </cell>
          <cell r="D71">
            <v>0</v>
          </cell>
          <cell r="E71">
            <v>164.5</v>
          </cell>
          <cell r="F71" t="str">
            <v/>
          </cell>
          <cell r="G71" t="str">
            <v/>
          </cell>
        </row>
        <row r="72">
          <cell r="B72">
            <v>356</v>
          </cell>
          <cell r="C72" t="str">
            <v>DUBLIN ISD</v>
          </cell>
          <cell r="D72">
            <v>310.65999999999997</v>
          </cell>
          <cell r="E72">
            <v>1092.29</v>
          </cell>
          <cell r="F72" t="str">
            <v/>
          </cell>
          <cell r="G72" t="str">
            <v/>
          </cell>
        </row>
        <row r="73">
          <cell r="B73">
            <v>278</v>
          </cell>
          <cell r="C73" t="str">
            <v>DUNCANVILLE ISD</v>
          </cell>
          <cell r="D73">
            <v>164.5</v>
          </cell>
          <cell r="E73">
            <v>164.5</v>
          </cell>
          <cell r="F73" t="str">
            <v/>
          </cell>
          <cell r="G73" t="str">
            <v/>
          </cell>
        </row>
        <row r="74">
          <cell r="B74">
            <v>1030</v>
          </cell>
          <cell r="C74" t="str">
            <v>EAGLE MT SAGINAW ISD</v>
          </cell>
          <cell r="D74" t="str">
            <v/>
          </cell>
          <cell r="E74" t="str">
            <v/>
          </cell>
          <cell r="F74" t="str">
            <v/>
          </cell>
          <cell r="G74" t="str">
            <v/>
          </cell>
        </row>
        <row r="75">
          <cell r="B75">
            <v>1013</v>
          </cell>
          <cell r="C75" t="str">
            <v>EAST FORT WORTH MONTESSORI ACADEMY</v>
          </cell>
          <cell r="D75">
            <v>185.69</v>
          </cell>
          <cell r="E75">
            <v>802.33999999999992</v>
          </cell>
          <cell r="F75">
            <v>12.5</v>
          </cell>
          <cell r="G75">
            <v>22.5</v>
          </cell>
        </row>
        <row r="76">
          <cell r="B76">
            <v>323</v>
          </cell>
          <cell r="C76" t="str">
            <v>EASTLAND ISD</v>
          </cell>
          <cell r="D76">
            <v>182.70000000000002</v>
          </cell>
          <cell r="E76">
            <v>330.75</v>
          </cell>
          <cell r="F76">
            <v>8.75</v>
          </cell>
          <cell r="G76">
            <v>8.75</v>
          </cell>
        </row>
        <row r="77">
          <cell r="B77">
            <v>368</v>
          </cell>
          <cell r="C77" t="str">
            <v>ECTOR ISD</v>
          </cell>
          <cell r="D77" t="str">
            <v/>
          </cell>
          <cell r="E77">
            <v>123.2</v>
          </cell>
          <cell r="F77" t="str">
            <v/>
          </cell>
          <cell r="G77" t="str">
            <v/>
          </cell>
        </row>
        <row r="78">
          <cell r="B78">
            <v>332</v>
          </cell>
          <cell r="C78" t="str">
            <v>ENNIS ISD</v>
          </cell>
          <cell r="D78">
            <v>314.29000000000002</v>
          </cell>
          <cell r="E78">
            <v>6101.6900000000014</v>
          </cell>
          <cell r="F78" t="str">
            <v/>
          </cell>
          <cell r="G78" t="str">
            <v/>
          </cell>
        </row>
        <row r="79">
          <cell r="B79">
            <v>226</v>
          </cell>
          <cell r="C79" t="str">
            <v>ERA ISD</v>
          </cell>
          <cell r="D79">
            <v>239.60000000000008</v>
          </cell>
          <cell r="E79">
            <v>373.58000000000004</v>
          </cell>
          <cell r="F79" t="str">
            <v/>
          </cell>
          <cell r="G79" t="str">
            <v/>
          </cell>
        </row>
        <row r="80">
          <cell r="B80">
            <v>5427</v>
          </cell>
          <cell r="C80" t="str">
            <v>ERATH EXCELS ACADEMY INC</v>
          </cell>
          <cell r="D80" t="str">
            <v/>
          </cell>
          <cell r="E80" t="str">
            <v/>
          </cell>
          <cell r="F80" t="str">
            <v/>
          </cell>
          <cell r="G80" t="str">
            <v/>
          </cell>
        </row>
        <row r="81">
          <cell r="B81">
            <v>1019</v>
          </cell>
          <cell r="C81" t="str">
            <v>EVERMAN ISD</v>
          </cell>
          <cell r="D81">
            <v>1184.5</v>
          </cell>
          <cell r="E81">
            <v>3215.1</v>
          </cell>
          <cell r="F81" t="str">
            <v/>
          </cell>
          <cell r="G81" t="str">
            <v/>
          </cell>
        </row>
        <row r="82">
          <cell r="B82">
            <v>264</v>
          </cell>
          <cell r="C82" t="str">
            <v>EVOLUTION ACADEMY CHARTER</v>
          </cell>
          <cell r="D82">
            <v>129.36000000000001</v>
          </cell>
          <cell r="E82">
            <v>129.36000000000001</v>
          </cell>
          <cell r="F82">
            <v>7.5</v>
          </cell>
          <cell r="G82">
            <v>7.5</v>
          </cell>
        </row>
        <row r="83">
          <cell r="B83">
            <v>390</v>
          </cell>
          <cell r="C83" t="str">
            <v>FAIRFIELD ISD</v>
          </cell>
          <cell r="D83">
            <v>164.5</v>
          </cell>
          <cell r="E83">
            <v>164.5</v>
          </cell>
          <cell r="F83" t="str">
            <v/>
          </cell>
          <cell r="G83" t="str">
            <v/>
          </cell>
        </row>
        <row r="84">
          <cell r="B84">
            <v>330</v>
          </cell>
          <cell r="C84" t="str">
            <v>FAITH FAMILY KIDS</v>
          </cell>
          <cell r="D84">
            <v>164.5</v>
          </cell>
          <cell r="E84">
            <v>879.13</v>
          </cell>
          <cell r="F84" t="str">
            <v/>
          </cell>
          <cell r="G84" t="str">
            <v/>
          </cell>
        </row>
        <row r="85">
          <cell r="B85">
            <v>198</v>
          </cell>
          <cell r="C85" t="str">
            <v>FARMERSVILLE ISD</v>
          </cell>
          <cell r="D85">
            <v>133.98000000000002</v>
          </cell>
          <cell r="E85">
            <v>133.98000000000002</v>
          </cell>
          <cell r="F85" t="str">
            <v/>
          </cell>
          <cell r="G85" t="str">
            <v/>
          </cell>
        </row>
        <row r="86">
          <cell r="B86">
            <v>333</v>
          </cell>
          <cell r="C86" t="str">
            <v>FERRIS ISD</v>
          </cell>
          <cell r="D86">
            <v>308.36</v>
          </cell>
          <cell r="E86">
            <v>308.36</v>
          </cell>
          <cell r="F86" t="str">
            <v/>
          </cell>
          <cell r="G86" t="str">
            <v/>
          </cell>
        </row>
        <row r="87">
          <cell r="B87">
            <v>827</v>
          </cell>
          <cell r="C87" t="str">
            <v>FORESTBURG ISD</v>
          </cell>
          <cell r="D87" t="str">
            <v/>
          </cell>
          <cell r="E87">
            <v>146.16</v>
          </cell>
          <cell r="F87" t="str">
            <v/>
          </cell>
          <cell r="G87" t="str">
            <v/>
          </cell>
        </row>
        <row r="88">
          <cell r="B88">
            <v>682</v>
          </cell>
          <cell r="C88" t="str">
            <v>FORNEY ISD</v>
          </cell>
          <cell r="D88" t="str">
            <v/>
          </cell>
          <cell r="E88" t="str">
            <v/>
          </cell>
          <cell r="F88">
            <v>0</v>
          </cell>
          <cell r="G88" t="str">
            <v/>
          </cell>
        </row>
        <row r="89">
          <cell r="B89">
            <v>1020</v>
          </cell>
          <cell r="C89" t="str">
            <v>FORT WORTH ISD</v>
          </cell>
          <cell r="D89" t="str">
            <v/>
          </cell>
          <cell r="E89">
            <v>30417.07</v>
          </cell>
          <cell r="F89" t="str">
            <v/>
          </cell>
          <cell r="G89">
            <v>122.5</v>
          </cell>
        </row>
        <row r="90">
          <cell r="B90">
            <v>199</v>
          </cell>
          <cell r="C90" t="str">
            <v>FRISCO ISD</v>
          </cell>
          <cell r="D90">
            <v>133.98000000000002</v>
          </cell>
          <cell r="E90">
            <v>133.98000000000002</v>
          </cell>
          <cell r="F90" t="str">
            <v/>
          </cell>
          <cell r="G90" t="str">
            <v/>
          </cell>
        </row>
        <row r="91">
          <cell r="B91">
            <v>853</v>
          </cell>
          <cell r="C91" t="str">
            <v>FROST ISD</v>
          </cell>
          <cell r="D91">
            <v>397.31</v>
          </cell>
          <cell r="E91">
            <v>770.9</v>
          </cell>
          <cell r="F91">
            <v>20</v>
          </cell>
          <cell r="G91">
            <v>27.5</v>
          </cell>
        </row>
        <row r="92">
          <cell r="B92">
            <v>222</v>
          </cell>
          <cell r="C92" t="str">
            <v>GAINESVILLE ISD</v>
          </cell>
          <cell r="D92">
            <v>1717.5400000000002</v>
          </cell>
          <cell r="E92">
            <v>5494.5300000000007</v>
          </cell>
          <cell r="F92">
            <v>62.499999999999993</v>
          </cell>
          <cell r="G92">
            <v>152.5</v>
          </cell>
        </row>
        <row r="93">
          <cell r="B93">
            <v>904</v>
          </cell>
          <cell r="C93" t="str">
            <v>GARNER ISD</v>
          </cell>
          <cell r="D93">
            <v>98.7</v>
          </cell>
          <cell r="E93">
            <v>281.40000000000003</v>
          </cell>
          <cell r="F93">
            <v>7.5</v>
          </cell>
          <cell r="G93">
            <v>76.25</v>
          </cell>
        </row>
        <row r="94">
          <cell r="B94">
            <v>262</v>
          </cell>
          <cell r="C94" t="str">
            <v>GATEWAY CHARTER ACADEMY</v>
          </cell>
          <cell r="D94">
            <v>443.26</v>
          </cell>
          <cell r="E94">
            <v>1507.8400000000001</v>
          </cell>
          <cell r="F94">
            <v>20</v>
          </cell>
          <cell r="G94">
            <v>28.750000000000004</v>
          </cell>
        </row>
        <row r="95">
          <cell r="B95">
            <v>244</v>
          </cell>
          <cell r="C95" t="str">
            <v>GENESIS SCHOOLS</v>
          </cell>
          <cell r="D95" t="str">
            <v/>
          </cell>
          <cell r="E95" t="str">
            <v/>
          </cell>
          <cell r="F95">
            <v>0</v>
          </cell>
          <cell r="G95" t="str">
            <v/>
          </cell>
        </row>
        <row r="96">
          <cell r="B96">
            <v>798</v>
          </cell>
          <cell r="C96" t="str">
            <v>GHOLSON ISD</v>
          </cell>
          <cell r="D96">
            <v>257.57</v>
          </cell>
          <cell r="E96">
            <v>715.18999999999994</v>
          </cell>
          <cell r="F96">
            <v>15</v>
          </cell>
          <cell r="G96">
            <v>16.25</v>
          </cell>
        </row>
        <row r="97">
          <cell r="B97">
            <v>999</v>
          </cell>
          <cell r="C97" t="str">
            <v>GLEN ROSE ISD</v>
          </cell>
          <cell r="D97">
            <v>164.5</v>
          </cell>
          <cell r="E97">
            <v>164.5</v>
          </cell>
          <cell r="F97" t="str">
            <v/>
          </cell>
          <cell r="G97" t="str">
            <v/>
          </cell>
        </row>
        <row r="98">
          <cell r="B98">
            <v>671</v>
          </cell>
          <cell r="C98" t="str">
            <v>GODLEY ISD</v>
          </cell>
          <cell r="D98">
            <v>32.9</v>
          </cell>
          <cell r="E98">
            <v>1453.8899999999999</v>
          </cell>
          <cell r="F98" t="str">
            <v/>
          </cell>
          <cell r="G98" t="str">
            <v/>
          </cell>
        </row>
        <row r="99">
          <cell r="B99">
            <v>824</v>
          </cell>
          <cell r="C99" t="str">
            <v>GOLD BURG ISD</v>
          </cell>
          <cell r="D99">
            <v>16.45</v>
          </cell>
          <cell r="E99">
            <v>16.45</v>
          </cell>
          <cell r="F99" t="str">
            <v/>
          </cell>
          <cell r="G99" t="str">
            <v/>
          </cell>
        </row>
        <row r="100">
          <cell r="B100">
            <v>265</v>
          </cell>
          <cell r="C100" t="str">
            <v>GOLDEN RULE SCHOOLS INC</v>
          </cell>
          <cell r="D100" t="str">
            <v/>
          </cell>
          <cell r="E100" t="str">
            <v/>
          </cell>
          <cell r="F100">
            <v>0</v>
          </cell>
          <cell r="G100" t="str">
            <v/>
          </cell>
        </row>
        <row r="101">
          <cell r="B101">
            <v>6629</v>
          </cell>
          <cell r="C101" t="str">
            <v>GOOD SHEPHERD CATHOLIC SCHOOL</v>
          </cell>
          <cell r="D101" t="str">
            <v/>
          </cell>
          <cell r="E101" t="str">
            <v/>
          </cell>
          <cell r="F101" t="str">
            <v/>
          </cell>
          <cell r="G101" t="str">
            <v/>
          </cell>
        </row>
        <row r="102">
          <cell r="B102">
            <v>887</v>
          </cell>
          <cell r="C102" t="str">
            <v>GORDON ISD</v>
          </cell>
          <cell r="D102">
            <v>32.9</v>
          </cell>
          <cell r="E102">
            <v>197.60000000000002</v>
          </cell>
          <cell r="F102" t="str">
            <v/>
          </cell>
          <cell r="G102" t="str">
            <v/>
          </cell>
        </row>
        <row r="103">
          <cell r="B103">
            <v>324</v>
          </cell>
          <cell r="C103" t="str">
            <v>GORMAN ISD</v>
          </cell>
          <cell r="D103" t="str">
            <v/>
          </cell>
          <cell r="E103" t="str">
            <v/>
          </cell>
          <cell r="F103" t="str">
            <v/>
          </cell>
          <cell r="G103" t="str">
            <v/>
          </cell>
        </row>
        <row r="104">
          <cell r="B104">
            <v>888</v>
          </cell>
          <cell r="C104" t="str">
            <v>GRAFORD ISD</v>
          </cell>
          <cell r="D104" t="str">
            <v/>
          </cell>
          <cell r="E104">
            <v>135.52000000000001</v>
          </cell>
          <cell r="F104" t="str">
            <v/>
          </cell>
          <cell r="G104" t="str">
            <v/>
          </cell>
        </row>
        <row r="105">
          <cell r="B105">
            <v>1179</v>
          </cell>
          <cell r="C105" t="str">
            <v>GRAHAM ISD</v>
          </cell>
          <cell r="D105" t="str">
            <v/>
          </cell>
          <cell r="E105">
            <v>332.08000000000004</v>
          </cell>
          <cell r="F105" t="str">
            <v/>
          </cell>
          <cell r="G105" t="str">
            <v/>
          </cell>
        </row>
        <row r="106">
          <cell r="B106">
            <v>597</v>
          </cell>
          <cell r="C106" t="str">
            <v>GRANBURY ISD</v>
          </cell>
          <cell r="D106">
            <v>281.52999999999997</v>
          </cell>
          <cell r="E106">
            <v>281.52999999999997</v>
          </cell>
          <cell r="F106" t="str">
            <v/>
          </cell>
          <cell r="G106" t="str">
            <v/>
          </cell>
        </row>
        <row r="107">
          <cell r="B107">
            <v>280</v>
          </cell>
          <cell r="C107" t="str">
            <v>GRAND PRAIRIE ISD</v>
          </cell>
          <cell r="D107">
            <v>146.4</v>
          </cell>
          <cell r="E107">
            <v>3492.15</v>
          </cell>
          <cell r="F107" t="str">
            <v/>
          </cell>
          <cell r="G107" t="str">
            <v/>
          </cell>
        </row>
        <row r="108">
          <cell r="B108">
            <v>666</v>
          </cell>
          <cell r="C108" t="str">
            <v>GRANDVIEW ISD</v>
          </cell>
          <cell r="D108">
            <v>441.90000000000009</v>
          </cell>
          <cell r="E108">
            <v>441.90000000000009</v>
          </cell>
          <cell r="F108" t="str">
            <v/>
          </cell>
          <cell r="G108" t="str">
            <v/>
          </cell>
        </row>
        <row r="109">
          <cell r="B109">
            <v>1021</v>
          </cell>
          <cell r="C109" t="str">
            <v>GRAPEVINE COLLEYVILLE ISD</v>
          </cell>
          <cell r="D109" t="str">
            <v/>
          </cell>
          <cell r="E109">
            <v>164.5</v>
          </cell>
          <cell r="F109" t="str">
            <v/>
          </cell>
          <cell r="G109" t="str">
            <v/>
          </cell>
        </row>
        <row r="110">
          <cell r="B110">
            <v>4955</v>
          </cell>
          <cell r="C110" t="str">
            <v>GREAT HEARTS</v>
          </cell>
          <cell r="D110">
            <v>1099.8100000000002</v>
          </cell>
          <cell r="E110">
            <v>1384.62</v>
          </cell>
          <cell r="F110">
            <v>133.75</v>
          </cell>
          <cell r="G110">
            <v>133.75</v>
          </cell>
        </row>
        <row r="111">
          <cell r="B111">
            <v>740</v>
          </cell>
          <cell r="C111" t="str">
            <v>GROESBECK ISD</v>
          </cell>
          <cell r="D111">
            <v>65.8</v>
          </cell>
          <cell r="E111">
            <v>1394.05</v>
          </cell>
          <cell r="F111">
            <v>5</v>
          </cell>
          <cell r="G111" t="str">
            <v/>
          </cell>
        </row>
        <row r="112">
          <cell r="B112">
            <v>435</v>
          </cell>
          <cell r="C112" t="str">
            <v>GUNTER ISD</v>
          </cell>
          <cell r="D112">
            <v>98.7</v>
          </cell>
          <cell r="E112">
            <v>560.37</v>
          </cell>
          <cell r="F112" t="str">
            <v/>
          </cell>
          <cell r="G112" t="str">
            <v/>
          </cell>
        </row>
        <row r="113">
          <cell r="B113">
            <v>218</v>
          </cell>
          <cell r="C113" t="str">
            <v>GUSTINE ISD</v>
          </cell>
          <cell r="D113">
            <v>158.6</v>
          </cell>
          <cell r="E113">
            <v>419.95</v>
          </cell>
          <cell r="F113">
            <v>8.75</v>
          </cell>
          <cell r="G113">
            <v>3.75</v>
          </cell>
        </row>
        <row r="114">
          <cell r="B114">
            <v>797</v>
          </cell>
          <cell r="C114" t="str">
            <v>HALLSBURG ISD</v>
          </cell>
          <cell r="D114">
            <v>16.45</v>
          </cell>
          <cell r="E114">
            <v>115.15</v>
          </cell>
          <cell r="F114" t="str">
            <v/>
          </cell>
          <cell r="G114" t="str">
            <v/>
          </cell>
        </row>
        <row r="115">
          <cell r="B115">
            <v>459</v>
          </cell>
          <cell r="C115" t="str">
            <v>HAMILTON ISD</v>
          </cell>
          <cell r="D115">
            <v>1725.99</v>
          </cell>
          <cell r="E115">
            <v>1725.99</v>
          </cell>
          <cell r="F115">
            <v>281.25</v>
          </cell>
          <cell r="G115">
            <v>702.5</v>
          </cell>
        </row>
        <row r="116">
          <cell r="B116">
            <v>183</v>
          </cell>
          <cell r="C116" t="str">
            <v>HENRIETTA ISD</v>
          </cell>
          <cell r="D116">
            <v>131.6</v>
          </cell>
          <cell r="E116">
            <v>991.48</v>
          </cell>
          <cell r="F116" t="str">
            <v/>
          </cell>
          <cell r="G116" t="str">
            <v/>
          </cell>
        </row>
        <row r="117">
          <cell r="B117">
            <v>460</v>
          </cell>
          <cell r="C117" t="str">
            <v>HICO ISD</v>
          </cell>
          <cell r="D117">
            <v>164.5</v>
          </cell>
          <cell r="E117">
            <v>164.5</v>
          </cell>
          <cell r="F117" t="str">
            <v/>
          </cell>
          <cell r="G117" t="str">
            <v/>
          </cell>
        </row>
        <row r="118">
          <cell r="B118">
            <v>582</v>
          </cell>
          <cell r="C118" t="str">
            <v>HILLSBORO ISD</v>
          </cell>
          <cell r="D118">
            <v>488.03999999999996</v>
          </cell>
          <cell r="E118">
            <v>1666.79</v>
          </cell>
          <cell r="F118" t="str">
            <v/>
          </cell>
          <cell r="G118">
            <v>191.25</v>
          </cell>
        </row>
        <row r="119">
          <cell r="B119">
            <v>369</v>
          </cell>
          <cell r="C119" t="str">
            <v>HONEY GROVE ISD</v>
          </cell>
          <cell r="D119" t="str">
            <v/>
          </cell>
          <cell r="E119">
            <v>353.5</v>
          </cell>
          <cell r="F119" t="str">
            <v/>
          </cell>
          <cell r="G119" t="str">
            <v/>
          </cell>
        </row>
        <row r="120">
          <cell r="B120">
            <v>427</v>
          </cell>
          <cell r="C120" t="str">
            <v>HOWE ISD</v>
          </cell>
          <cell r="D120" t="str">
            <v/>
          </cell>
          <cell r="E120" t="str">
            <v/>
          </cell>
          <cell r="F120" t="str">
            <v/>
          </cell>
          <cell r="G120" t="str">
            <v/>
          </cell>
        </row>
        <row r="121">
          <cell r="B121">
            <v>583</v>
          </cell>
          <cell r="C121" t="str">
            <v>HUBBARD ISD</v>
          </cell>
          <cell r="D121">
            <v>314.29000000000002</v>
          </cell>
          <cell r="E121">
            <v>478.99</v>
          </cell>
          <cell r="F121" t="str">
            <v/>
          </cell>
          <cell r="G121" t="str">
            <v/>
          </cell>
        </row>
        <row r="122">
          <cell r="B122">
            <v>1028</v>
          </cell>
          <cell r="C122" t="str">
            <v>HURST EULESS BEDFORD ISD</v>
          </cell>
          <cell r="D122">
            <v>164.5</v>
          </cell>
          <cell r="E122">
            <v>164.5</v>
          </cell>
          <cell r="F122" t="str">
            <v/>
          </cell>
          <cell r="G122" t="str">
            <v/>
          </cell>
        </row>
        <row r="123">
          <cell r="B123">
            <v>6552</v>
          </cell>
          <cell r="C123" t="str">
            <v>IDEA ACADEMY TARRANT COUNTY FDP</v>
          </cell>
          <cell r="D123" t="str">
            <v/>
          </cell>
          <cell r="E123" t="str">
            <v/>
          </cell>
          <cell r="F123" t="str">
            <v/>
          </cell>
          <cell r="G123" t="str">
            <v/>
          </cell>
        </row>
        <row r="124">
          <cell r="B124">
            <v>4581</v>
          </cell>
          <cell r="C124" t="str">
            <v>INTERNATIONAL LEADERSHIP OF TEXAS</v>
          </cell>
          <cell r="D124">
            <v>18019.249999999993</v>
          </cell>
          <cell r="E124">
            <v>36029</v>
          </cell>
          <cell r="F124">
            <v>831.25000000000011</v>
          </cell>
          <cell r="G124">
            <v>2803.75</v>
          </cell>
        </row>
        <row r="125">
          <cell r="B125">
            <v>101</v>
          </cell>
          <cell r="C125" t="str">
            <v>IREDELL ISD</v>
          </cell>
          <cell r="D125">
            <v>312.42</v>
          </cell>
          <cell r="E125">
            <v>458.58000000000004</v>
          </cell>
          <cell r="F125">
            <v>36.25</v>
          </cell>
          <cell r="G125">
            <v>62.5</v>
          </cell>
        </row>
        <row r="126">
          <cell r="B126">
            <v>281</v>
          </cell>
          <cell r="C126" t="str">
            <v>IRVING ISD</v>
          </cell>
          <cell r="D126">
            <v>16427.739999999998</v>
          </cell>
          <cell r="E126">
            <v>24693.69</v>
          </cell>
          <cell r="F126">
            <v>2418.75</v>
          </cell>
          <cell r="G126">
            <v>3861.25</v>
          </cell>
        </row>
        <row r="127">
          <cell r="B127">
            <v>5361</v>
          </cell>
          <cell r="C127" t="str">
            <v>ITALY ISD</v>
          </cell>
          <cell r="D127">
            <v>164.5</v>
          </cell>
          <cell r="E127">
            <v>164.5</v>
          </cell>
          <cell r="F127" t="str">
            <v/>
          </cell>
          <cell r="G127" t="str">
            <v/>
          </cell>
        </row>
        <row r="128">
          <cell r="B128">
            <v>584</v>
          </cell>
          <cell r="C128" t="str">
            <v>ITASCA ISD</v>
          </cell>
          <cell r="D128">
            <v>115.14999999999999</v>
          </cell>
          <cell r="E128">
            <v>233.95</v>
          </cell>
          <cell r="F128" t="str">
            <v/>
          </cell>
          <cell r="G128" t="str">
            <v/>
          </cell>
        </row>
        <row r="129">
          <cell r="B129">
            <v>635</v>
          </cell>
          <cell r="C129" t="str">
            <v>JACKSBORO ISD</v>
          </cell>
          <cell r="D129">
            <v>49.35</v>
          </cell>
          <cell r="E129">
            <v>846.88</v>
          </cell>
          <cell r="F129" t="str">
            <v/>
          </cell>
          <cell r="G129" t="str">
            <v/>
          </cell>
        </row>
        <row r="130">
          <cell r="B130">
            <v>1663</v>
          </cell>
          <cell r="C130" t="str">
            <v>JEAN MASSIEU ACADEMY</v>
          </cell>
          <cell r="D130" t="str">
            <v/>
          </cell>
          <cell r="E130" t="str">
            <v/>
          </cell>
          <cell r="F130" t="str">
            <v/>
          </cell>
          <cell r="G130" t="str">
            <v/>
          </cell>
        </row>
        <row r="131">
          <cell r="B131">
            <v>667</v>
          </cell>
          <cell r="C131" t="str">
            <v>JOSHUA ISD</v>
          </cell>
          <cell r="D131">
            <v>296.5</v>
          </cell>
          <cell r="E131">
            <v>542.08999999999992</v>
          </cell>
          <cell r="F131" t="str">
            <v/>
          </cell>
          <cell r="G131" t="str">
            <v/>
          </cell>
        </row>
        <row r="132">
          <cell r="B132">
            <v>683</v>
          </cell>
          <cell r="C132" t="str">
            <v>KAUFMAN ISD</v>
          </cell>
          <cell r="D132" t="str">
            <v/>
          </cell>
          <cell r="E132">
            <v>1561.28</v>
          </cell>
          <cell r="F132" t="str">
            <v/>
          </cell>
          <cell r="G132" t="str">
            <v/>
          </cell>
        </row>
        <row r="133">
          <cell r="B133">
            <v>668</v>
          </cell>
          <cell r="C133" t="str">
            <v>KEENE ISD</v>
          </cell>
          <cell r="D133">
            <v>32.9</v>
          </cell>
          <cell r="E133">
            <v>200.61999999999998</v>
          </cell>
          <cell r="F133" t="str">
            <v/>
          </cell>
          <cell r="G133" t="str">
            <v/>
          </cell>
        </row>
        <row r="134">
          <cell r="B134">
            <v>1022</v>
          </cell>
          <cell r="C134" t="str">
            <v>KELLER ISD</v>
          </cell>
          <cell r="D134">
            <v>19643.869999999995</v>
          </cell>
          <cell r="E134">
            <v>48387.400000000009</v>
          </cell>
          <cell r="F134">
            <v>1308.75</v>
          </cell>
          <cell r="G134">
            <v>627.5</v>
          </cell>
        </row>
        <row r="135">
          <cell r="B135">
            <v>684</v>
          </cell>
          <cell r="C135" t="str">
            <v>KEMP ISD</v>
          </cell>
          <cell r="D135">
            <v>197.67000000000002</v>
          </cell>
          <cell r="E135">
            <v>197.67000000000002</v>
          </cell>
          <cell r="F135" t="str">
            <v/>
          </cell>
          <cell r="G135" t="str">
            <v/>
          </cell>
        </row>
        <row r="136">
          <cell r="B136">
            <v>1026</v>
          </cell>
          <cell r="C136" t="str">
            <v>KENNEDALE ISD</v>
          </cell>
          <cell r="D136" t="str">
            <v/>
          </cell>
          <cell r="E136">
            <v>1615.24</v>
          </cell>
          <cell r="F136" t="str">
            <v/>
          </cell>
          <cell r="G136" t="str">
            <v/>
          </cell>
        </row>
        <row r="137">
          <cell r="B137">
            <v>854</v>
          </cell>
          <cell r="C137" t="str">
            <v>KERENS ISD</v>
          </cell>
          <cell r="D137" t="str">
            <v/>
          </cell>
          <cell r="E137" t="str">
            <v/>
          </cell>
          <cell r="F137">
            <v>0</v>
          </cell>
          <cell r="G137" t="str">
            <v/>
          </cell>
        </row>
        <row r="138">
          <cell r="B138">
            <v>102</v>
          </cell>
          <cell r="C138" t="str">
            <v>KOPPERL ISD</v>
          </cell>
          <cell r="D138">
            <v>418.12</v>
          </cell>
          <cell r="E138">
            <v>418.12</v>
          </cell>
          <cell r="F138">
            <v>73.75</v>
          </cell>
          <cell r="G138">
            <v>113.75</v>
          </cell>
        </row>
        <row r="139">
          <cell r="B139">
            <v>299</v>
          </cell>
          <cell r="C139" t="str">
            <v>KRUM ISD</v>
          </cell>
          <cell r="D139">
            <v>164.5</v>
          </cell>
          <cell r="E139">
            <v>472.86</v>
          </cell>
          <cell r="F139" t="str">
            <v/>
          </cell>
          <cell r="G139" t="str">
            <v/>
          </cell>
        </row>
        <row r="140">
          <cell r="B140">
            <v>269</v>
          </cell>
          <cell r="C140" t="str">
            <v>LA ACADEMIA DE ESTRELLAS</v>
          </cell>
          <cell r="D140">
            <v>164.5</v>
          </cell>
          <cell r="E140" t="str">
            <v/>
          </cell>
          <cell r="F140" t="str">
            <v/>
          </cell>
          <cell r="G140" t="str">
            <v/>
          </cell>
        </row>
        <row r="141">
          <cell r="B141">
            <v>783</v>
          </cell>
          <cell r="C141" t="str">
            <v>LA VEGA ISD</v>
          </cell>
          <cell r="D141">
            <v>197.67000000000002</v>
          </cell>
          <cell r="E141">
            <v>494.17</v>
          </cell>
          <cell r="F141" t="str">
            <v/>
          </cell>
          <cell r="G141" t="str">
            <v/>
          </cell>
        </row>
        <row r="142">
          <cell r="B142">
            <v>305</v>
          </cell>
          <cell r="C142" t="str">
            <v>LAKE DALLAS ISD</v>
          </cell>
          <cell r="D142" t="str">
            <v/>
          </cell>
          <cell r="E142">
            <v>1282.25</v>
          </cell>
          <cell r="F142" t="str">
            <v/>
          </cell>
          <cell r="G142">
            <v>82.5</v>
          </cell>
        </row>
        <row r="143">
          <cell r="B143">
            <v>1024</v>
          </cell>
          <cell r="C143" t="str">
            <v>LAKE WORTH ISD</v>
          </cell>
          <cell r="D143">
            <v>1882.2099999999998</v>
          </cell>
          <cell r="E143">
            <v>1882.21</v>
          </cell>
          <cell r="F143" t="str">
            <v/>
          </cell>
          <cell r="G143" t="str">
            <v/>
          </cell>
        </row>
        <row r="144">
          <cell r="B144">
            <v>282</v>
          </cell>
          <cell r="C144" t="str">
            <v>LANCASTER ISD</v>
          </cell>
          <cell r="D144">
            <v>14069.14</v>
          </cell>
          <cell r="E144">
            <v>20698.71</v>
          </cell>
          <cell r="F144">
            <v>2380</v>
          </cell>
          <cell r="G144">
            <v>4497.5</v>
          </cell>
        </row>
        <row r="145">
          <cell r="B145">
            <v>4303</v>
          </cell>
          <cell r="C145" t="str">
            <v>LEGACY PREPARATORY CHARTER ACADEMY</v>
          </cell>
          <cell r="D145">
            <v>720.43999999999994</v>
          </cell>
          <cell r="E145">
            <v>1788.27</v>
          </cell>
          <cell r="F145">
            <v>66.25</v>
          </cell>
          <cell r="G145">
            <v>270</v>
          </cell>
        </row>
        <row r="146">
          <cell r="B146">
            <v>1015</v>
          </cell>
          <cell r="C146" t="str">
            <v>LENA POPE HOME INC</v>
          </cell>
          <cell r="D146" t="str">
            <v/>
          </cell>
          <cell r="E146" t="str">
            <v/>
          </cell>
          <cell r="F146" t="str">
            <v/>
          </cell>
          <cell r="G146" t="str">
            <v/>
          </cell>
        </row>
        <row r="147">
          <cell r="B147">
            <v>370</v>
          </cell>
          <cell r="C147" t="str">
            <v>LEONARD ISD</v>
          </cell>
          <cell r="D147">
            <v>176.9</v>
          </cell>
          <cell r="E147">
            <v>341.4</v>
          </cell>
          <cell r="F147" t="str">
            <v/>
          </cell>
          <cell r="G147" t="str">
            <v/>
          </cell>
        </row>
        <row r="148">
          <cell r="B148">
            <v>297</v>
          </cell>
          <cell r="C148" t="str">
            <v>LEWISVILLE ISD</v>
          </cell>
          <cell r="D148" t="str">
            <v/>
          </cell>
          <cell r="E148">
            <v>164.5</v>
          </cell>
          <cell r="F148" t="str">
            <v/>
          </cell>
          <cell r="G148" t="str">
            <v/>
          </cell>
        </row>
        <row r="149">
          <cell r="B149">
            <v>248</v>
          </cell>
          <cell r="C149" t="str">
            <v>LIFE SCHOOL</v>
          </cell>
          <cell r="D149">
            <v>1305.25</v>
          </cell>
          <cell r="E149">
            <v>1601.75</v>
          </cell>
          <cell r="F149" t="str">
            <v/>
          </cell>
          <cell r="G149" t="str">
            <v/>
          </cell>
        </row>
        <row r="150">
          <cell r="B150">
            <v>227</v>
          </cell>
          <cell r="C150" t="str">
            <v>LINDSAY ISD</v>
          </cell>
          <cell r="D150" t="str">
            <v/>
          </cell>
          <cell r="E150">
            <v>133.98000000000002</v>
          </cell>
          <cell r="F150" t="str">
            <v/>
          </cell>
          <cell r="G150" t="str">
            <v/>
          </cell>
        </row>
        <row r="151">
          <cell r="B151">
            <v>360</v>
          </cell>
          <cell r="C151" t="str">
            <v>LINGLEVILLE ISD</v>
          </cell>
          <cell r="D151">
            <v>32.9</v>
          </cell>
          <cell r="E151">
            <v>153.73999999999998</v>
          </cell>
          <cell r="F151" t="str">
            <v/>
          </cell>
          <cell r="G151" t="str">
            <v/>
          </cell>
        </row>
        <row r="152">
          <cell r="B152">
            <v>598</v>
          </cell>
          <cell r="C152" t="str">
            <v>LIPAN ISD</v>
          </cell>
          <cell r="D152">
            <v>164.5</v>
          </cell>
          <cell r="E152">
            <v>164.5</v>
          </cell>
          <cell r="F152" t="str">
            <v/>
          </cell>
          <cell r="G152" t="str">
            <v/>
          </cell>
        </row>
        <row r="153">
          <cell r="B153">
            <v>306</v>
          </cell>
          <cell r="C153" t="str">
            <v>LITTLE ELM ISD</v>
          </cell>
          <cell r="D153">
            <v>164.5</v>
          </cell>
          <cell r="E153">
            <v>164.5</v>
          </cell>
          <cell r="F153" t="str">
            <v/>
          </cell>
          <cell r="G153" t="str">
            <v/>
          </cell>
        </row>
        <row r="154">
          <cell r="B154">
            <v>784</v>
          </cell>
          <cell r="C154" t="str">
            <v>LORENA ISD</v>
          </cell>
          <cell r="D154">
            <v>361.72999999999996</v>
          </cell>
          <cell r="E154">
            <v>361.72999999999996</v>
          </cell>
          <cell r="F154">
            <v>5</v>
          </cell>
          <cell r="G154">
            <v>5</v>
          </cell>
        </row>
        <row r="155">
          <cell r="B155">
            <v>208</v>
          </cell>
          <cell r="C155" t="str">
            <v>LOVEJOY ISD</v>
          </cell>
          <cell r="D155" t="str">
            <v/>
          </cell>
          <cell r="E155">
            <v>133.97999999999999</v>
          </cell>
          <cell r="F155" t="str">
            <v/>
          </cell>
          <cell r="G155" t="str">
            <v/>
          </cell>
        </row>
        <row r="156">
          <cell r="B156">
            <v>685</v>
          </cell>
          <cell r="C156" t="str">
            <v>MABANK ISD</v>
          </cell>
          <cell r="D156">
            <v>737.87</v>
          </cell>
          <cell r="E156">
            <v>4156.2400000000007</v>
          </cell>
          <cell r="F156" t="str">
            <v/>
          </cell>
          <cell r="G156" t="str">
            <v/>
          </cell>
        </row>
        <row r="157">
          <cell r="B157">
            <v>585</v>
          </cell>
          <cell r="C157" t="str">
            <v>MALONE ISD</v>
          </cell>
          <cell r="D157">
            <v>620.88</v>
          </cell>
          <cell r="E157">
            <v>620.88</v>
          </cell>
          <cell r="F157">
            <v>95.000000000000014</v>
          </cell>
          <cell r="G157">
            <v>191.25</v>
          </cell>
        </row>
        <row r="158">
          <cell r="B158">
            <v>273</v>
          </cell>
          <cell r="C158" t="str">
            <v>MANARA ACADEMY</v>
          </cell>
          <cell r="D158">
            <v>0</v>
          </cell>
          <cell r="E158" t="str">
            <v/>
          </cell>
          <cell r="F158" t="str">
            <v/>
          </cell>
          <cell r="G158" t="str">
            <v/>
          </cell>
        </row>
        <row r="159">
          <cell r="B159">
            <v>1023</v>
          </cell>
          <cell r="C159" t="str">
            <v>MANSFIELD ISD</v>
          </cell>
          <cell r="D159">
            <v>164.5</v>
          </cell>
          <cell r="E159">
            <v>164.5</v>
          </cell>
          <cell r="F159" t="str">
            <v/>
          </cell>
          <cell r="G159" t="str">
            <v/>
          </cell>
        </row>
        <row r="160">
          <cell r="B160">
            <v>785</v>
          </cell>
          <cell r="C160" t="str">
            <v>MART ISD</v>
          </cell>
          <cell r="D160">
            <v>164.5</v>
          </cell>
          <cell r="E160">
            <v>335.3</v>
          </cell>
          <cell r="F160" t="str">
            <v/>
          </cell>
          <cell r="G160" t="str">
            <v/>
          </cell>
        </row>
        <row r="161">
          <cell r="B161">
            <v>340</v>
          </cell>
          <cell r="C161" t="str">
            <v>MAYPEARL ISD</v>
          </cell>
          <cell r="D161">
            <v>329</v>
          </cell>
          <cell r="E161">
            <v>329</v>
          </cell>
          <cell r="F161" t="str">
            <v/>
          </cell>
          <cell r="G161" t="str">
            <v/>
          </cell>
        </row>
        <row r="162">
          <cell r="B162">
            <v>786</v>
          </cell>
          <cell r="C162" t="str">
            <v>MCGREGOR ISD</v>
          </cell>
          <cell r="D162">
            <v>1064.2100000000003</v>
          </cell>
          <cell r="E162">
            <v>2022.03</v>
          </cell>
          <cell r="F162" t="str">
            <v/>
          </cell>
          <cell r="G162" t="str">
            <v/>
          </cell>
        </row>
        <row r="163">
          <cell r="B163">
            <v>200</v>
          </cell>
          <cell r="C163" t="str">
            <v>MCKINNEY ISD</v>
          </cell>
          <cell r="D163">
            <v>1701.2900000000002</v>
          </cell>
          <cell r="E163">
            <v>4802.1999999999989</v>
          </cell>
          <cell r="F163">
            <v>1.25</v>
          </cell>
          <cell r="G163" t="str">
            <v/>
          </cell>
        </row>
        <row r="164">
          <cell r="B164">
            <v>201</v>
          </cell>
          <cell r="C164" t="str">
            <v>MELISSA ISD</v>
          </cell>
          <cell r="D164">
            <v>440.46000000000004</v>
          </cell>
          <cell r="E164">
            <v>739.78000000000009</v>
          </cell>
          <cell r="F164" t="str">
            <v/>
          </cell>
          <cell r="G164">
            <v>1.25</v>
          </cell>
        </row>
        <row r="165">
          <cell r="B165">
            <v>97</v>
          </cell>
          <cell r="C165" t="str">
            <v>MERIDIAN ISD</v>
          </cell>
          <cell r="D165">
            <v>98.7</v>
          </cell>
          <cell r="E165">
            <v>428.1</v>
          </cell>
          <cell r="F165" t="str">
            <v/>
          </cell>
          <cell r="G165" t="str">
            <v/>
          </cell>
        </row>
        <row r="166">
          <cell r="B166">
            <v>283</v>
          </cell>
          <cell r="C166" t="str">
            <v>MESQUITE ISD</v>
          </cell>
          <cell r="D166" t="str">
            <v/>
          </cell>
          <cell r="E166" t="str">
            <v/>
          </cell>
          <cell r="F166">
            <v>0</v>
          </cell>
          <cell r="G166" t="str">
            <v/>
          </cell>
        </row>
        <row r="167">
          <cell r="B167">
            <v>741</v>
          </cell>
          <cell r="C167" t="str">
            <v>MEXIA ISD</v>
          </cell>
          <cell r="D167" t="str">
            <v/>
          </cell>
          <cell r="E167" t="str">
            <v/>
          </cell>
          <cell r="F167" t="str">
            <v/>
          </cell>
          <cell r="G167" t="str">
            <v/>
          </cell>
        </row>
        <row r="168">
          <cell r="B168">
            <v>335</v>
          </cell>
          <cell r="C168" t="str">
            <v>MIDLOTHIAN ISD</v>
          </cell>
          <cell r="D168">
            <v>164.5</v>
          </cell>
          <cell r="E168" t="str">
            <v/>
          </cell>
          <cell r="F168" t="str">
            <v/>
          </cell>
          <cell r="G168" t="str">
            <v/>
          </cell>
        </row>
        <row r="169">
          <cell r="B169">
            <v>186</v>
          </cell>
          <cell r="C169" t="str">
            <v>MIDWAY ISD HENRIETTA</v>
          </cell>
          <cell r="D169" t="str">
            <v/>
          </cell>
          <cell r="E169">
            <v>248.16000000000003</v>
          </cell>
          <cell r="F169" t="str">
            <v/>
          </cell>
          <cell r="G169">
            <v>21.25</v>
          </cell>
        </row>
        <row r="170">
          <cell r="B170">
            <v>782</v>
          </cell>
          <cell r="C170" t="str">
            <v>MIDWAY ISD WACO</v>
          </cell>
          <cell r="D170" t="str">
            <v/>
          </cell>
          <cell r="E170" t="str">
            <v/>
          </cell>
          <cell r="F170">
            <v>0</v>
          </cell>
          <cell r="G170" t="str">
            <v/>
          </cell>
        </row>
        <row r="171">
          <cell r="B171">
            <v>855</v>
          </cell>
          <cell r="C171" t="str">
            <v>MILDRED ISD</v>
          </cell>
          <cell r="D171">
            <v>292.32</v>
          </cell>
          <cell r="E171">
            <v>1009.8499999999999</v>
          </cell>
          <cell r="F171" t="str">
            <v/>
          </cell>
          <cell r="G171" t="str">
            <v/>
          </cell>
        </row>
        <row r="172">
          <cell r="B172">
            <v>336</v>
          </cell>
          <cell r="C172" t="str">
            <v>MILFORD ISD</v>
          </cell>
          <cell r="D172">
            <v>164.5</v>
          </cell>
          <cell r="E172">
            <v>164.5</v>
          </cell>
          <cell r="F172" t="str">
            <v/>
          </cell>
          <cell r="G172" t="str">
            <v/>
          </cell>
        </row>
        <row r="173">
          <cell r="B173">
            <v>900</v>
          </cell>
          <cell r="C173" t="str">
            <v>MILLSAP ISD</v>
          </cell>
          <cell r="D173">
            <v>296.5</v>
          </cell>
          <cell r="E173">
            <v>584.52</v>
          </cell>
          <cell r="F173" t="str">
            <v/>
          </cell>
          <cell r="G173" t="str">
            <v/>
          </cell>
        </row>
        <row r="174">
          <cell r="B174">
            <v>889</v>
          </cell>
          <cell r="C174" t="str">
            <v>MINERAL WELLS ISD</v>
          </cell>
          <cell r="D174" t="str">
            <v/>
          </cell>
          <cell r="E174">
            <v>1747.6499999999999</v>
          </cell>
          <cell r="F174" t="str">
            <v/>
          </cell>
          <cell r="G174">
            <v>47.500000000000007</v>
          </cell>
        </row>
        <row r="175">
          <cell r="B175">
            <v>1348</v>
          </cell>
          <cell r="C175" t="str">
            <v>MOMENTOUS INSTITUTE</v>
          </cell>
          <cell r="D175">
            <v>0</v>
          </cell>
          <cell r="E175" t="str">
            <v/>
          </cell>
          <cell r="F175" t="str">
            <v/>
          </cell>
          <cell r="G175" t="str">
            <v/>
          </cell>
        </row>
        <row r="176">
          <cell r="B176">
            <v>825</v>
          </cell>
          <cell r="C176" t="str">
            <v>MONTAGUE ISD</v>
          </cell>
          <cell r="D176">
            <v>164.5</v>
          </cell>
          <cell r="E176">
            <v>164.5</v>
          </cell>
          <cell r="F176" t="str">
            <v/>
          </cell>
          <cell r="G176" t="str">
            <v/>
          </cell>
        </row>
        <row r="177">
          <cell r="B177">
            <v>787</v>
          </cell>
          <cell r="C177" t="str">
            <v>MOODY ISD</v>
          </cell>
          <cell r="D177" t="str">
            <v/>
          </cell>
          <cell r="E177">
            <v>16.45</v>
          </cell>
          <cell r="F177" t="str">
            <v/>
          </cell>
          <cell r="G177" t="str">
            <v/>
          </cell>
        </row>
        <row r="178">
          <cell r="B178">
            <v>98</v>
          </cell>
          <cell r="C178" t="str">
            <v>MORGAN ISD</v>
          </cell>
          <cell r="D178">
            <v>141.68</v>
          </cell>
          <cell r="E178">
            <v>283.36</v>
          </cell>
          <cell r="F178">
            <v>1.25</v>
          </cell>
          <cell r="G178">
            <v>1.25</v>
          </cell>
        </row>
        <row r="179">
          <cell r="B179">
            <v>361</v>
          </cell>
          <cell r="C179" t="str">
            <v>MORGAN MILL ISD</v>
          </cell>
          <cell r="D179" t="str">
            <v/>
          </cell>
          <cell r="E179" t="str">
            <v/>
          </cell>
          <cell r="F179" t="str">
            <v/>
          </cell>
          <cell r="G179" t="str">
            <v/>
          </cell>
        </row>
        <row r="180">
          <cell r="B180">
            <v>586</v>
          </cell>
          <cell r="C180" t="str">
            <v>MOUNT CALM ISD</v>
          </cell>
          <cell r="D180">
            <v>133.98000000000002</v>
          </cell>
          <cell r="E180">
            <v>133.98000000000002</v>
          </cell>
          <cell r="F180" t="str">
            <v/>
          </cell>
          <cell r="G180" t="str">
            <v/>
          </cell>
        </row>
        <row r="181">
          <cell r="B181">
            <v>223</v>
          </cell>
          <cell r="C181" t="str">
            <v>MUENSTER ISD</v>
          </cell>
          <cell r="D181" t="str">
            <v/>
          </cell>
          <cell r="E181">
            <v>133.98000000000002</v>
          </cell>
          <cell r="F181" t="str">
            <v/>
          </cell>
          <cell r="G181" t="str">
            <v/>
          </cell>
        </row>
        <row r="182">
          <cell r="B182">
            <v>1180</v>
          </cell>
          <cell r="C182" t="str">
            <v>NEWCASTLE ISD</v>
          </cell>
          <cell r="D182">
            <v>7.1054273576010019E-15</v>
          </cell>
          <cell r="E182">
            <v>209.65</v>
          </cell>
          <cell r="F182" t="str">
            <v/>
          </cell>
          <cell r="G182" t="str">
            <v/>
          </cell>
        </row>
        <row r="183">
          <cell r="B183">
            <v>1657</v>
          </cell>
          <cell r="C183" t="str">
            <v>NEWMAN INTERNATIONAL SCHOOL OF ARLINGTON</v>
          </cell>
          <cell r="D183">
            <v>164.5</v>
          </cell>
          <cell r="E183">
            <v>164.5</v>
          </cell>
          <cell r="F183" t="str">
            <v/>
          </cell>
          <cell r="G183" t="str">
            <v/>
          </cell>
        </row>
        <row r="184">
          <cell r="B184">
            <v>823</v>
          </cell>
          <cell r="C184" t="str">
            <v>NOCONA ISD</v>
          </cell>
          <cell r="D184" t="str">
            <v/>
          </cell>
          <cell r="E184">
            <v>191.68</v>
          </cell>
          <cell r="F184" t="str">
            <v/>
          </cell>
          <cell r="G184" t="str">
            <v/>
          </cell>
        </row>
        <row r="185">
          <cell r="B185">
            <v>295</v>
          </cell>
          <cell r="C185" t="str">
            <v>NORTH TEXAS COLLEGIATE ACADEMY</v>
          </cell>
          <cell r="D185">
            <v>146.16</v>
          </cell>
          <cell r="E185">
            <v>610.67999999999995</v>
          </cell>
          <cell r="F185" t="str">
            <v/>
          </cell>
          <cell r="G185" t="str">
            <v/>
          </cell>
        </row>
        <row r="186">
          <cell r="B186">
            <v>780</v>
          </cell>
          <cell r="C186" t="str">
            <v>NORTH TEXAS HARMONY PUBLIC SCHOOLS</v>
          </cell>
          <cell r="D186">
            <v>19908.809999999998</v>
          </cell>
          <cell r="E186">
            <v>28809.710000000003</v>
          </cell>
          <cell r="F186">
            <v>3113.75</v>
          </cell>
          <cell r="G186">
            <v>6573.75</v>
          </cell>
        </row>
        <row r="187">
          <cell r="B187">
            <v>304</v>
          </cell>
          <cell r="C187" t="str">
            <v>NORTHWEST ISD</v>
          </cell>
          <cell r="D187" t="str">
            <v/>
          </cell>
          <cell r="E187">
            <v>164.5</v>
          </cell>
          <cell r="F187" t="str">
            <v/>
          </cell>
          <cell r="G187" t="str">
            <v/>
          </cell>
        </row>
        <row r="188">
          <cell r="B188">
            <v>1181</v>
          </cell>
          <cell r="C188" t="str">
            <v>OLNEY ISD</v>
          </cell>
          <cell r="D188">
            <v>10.29</v>
          </cell>
          <cell r="E188">
            <v>151.97</v>
          </cell>
          <cell r="F188" t="str">
            <v/>
          </cell>
          <cell r="G188" t="str">
            <v/>
          </cell>
        </row>
        <row r="189">
          <cell r="B189">
            <v>337</v>
          </cell>
          <cell r="C189" t="str">
            <v>PALMER ISD</v>
          </cell>
          <cell r="D189">
            <v>164.5</v>
          </cell>
          <cell r="E189" t="str">
            <v/>
          </cell>
          <cell r="F189" t="str">
            <v/>
          </cell>
          <cell r="G189" t="str">
            <v/>
          </cell>
        </row>
        <row r="190">
          <cell r="B190">
            <v>892</v>
          </cell>
          <cell r="C190" t="str">
            <v>PALO PINTO ISD</v>
          </cell>
          <cell r="D190" t="str">
            <v/>
          </cell>
          <cell r="E190" t="str">
            <v/>
          </cell>
          <cell r="F190" t="str">
            <v/>
          </cell>
          <cell r="G190" t="str">
            <v/>
          </cell>
        </row>
        <row r="191">
          <cell r="B191">
            <v>1169</v>
          </cell>
          <cell r="C191" t="str">
            <v>PARADISE ISD</v>
          </cell>
          <cell r="D191" t="str">
            <v/>
          </cell>
          <cell r="E191">
            <v>164.5</v>
          </cell>
          <cell r="F191" t="str">
            <v/>
          </cell>
          <cell r="G191" t="str">
            <v/>
          </cell>
        </row>
        <row r="192">
          <cell r="B192">
            <v>902</v>
          </cell>
          <cell r="C192" t="str">
            <v>PEASTER ISD</v>
          </cell>
          <cell r="D192" t="str">
            <v/>
          </cell>
          <cell r="E192" t="str">
            <v/>
          </cell>
          <cell r="F192">
            <v>0</v>
          </cell>
          <cell r="G192" t="str">
            <v/>
          </cell>
        </row>
        <row r="193">
          <cell r="B193">
            <v>590</v>
          </cell>
          <cell r="C193" t="str">
            <v>PENELOPE ISD</v>
          </cell>
          <cell r="D193">
            <v>235.42000000000002</v>
          </cell>
          <cell r="E193">
            <v>409.13</v>
          </cell>
          <cell r="F193">
            <v>16.25</v>
          </cell>
          <cell r="G193">
            <v>30</v>
          </cell>
        </row>
        <row r="194">
          <cell r="B194">
            <v>636</v>
          </cell>
          <cell r="C194" t="str">
            <v>PERRIN WHITT CONS ISD</v>
          </cell>
          <cell r="D194" t="str">
            <v/>
          </cell>
          <cell r="E194">
            <v>209.65</v>
          </cell>
          <cell r="F194" t="str">
            <v/>
          </cell>
          <cell r="G194" t="str">
            <v/>
          </cell>
        </row>
        <row r="195">
          <cell r="B195">
            <v>184</v>
          </cell>
          <cell r="C195" t="str">
            <v>PETROLIA CISD</v>
          </cell>
          <cell r="D195" t="str">
            <v/>
          </cell>
          <cell r="E195">
            <v>129.36000000000001</v>
          </cell>
          <cell r="F195" t="str">
            <v/>
          </cell>
          <cell r="G195" t="str">
            <v/>
          </cell>
        </row>
        <row r="196">
          <cell r="B196">
            <v>298</v>
          </cell>
          <cell r="C196" t="str">
            <v>PILOT POINT ISD</v>
          </cell>
          <cell r="D196">
            <v>118.8</v>
          </cell>
          <cell r="E196">
            <v>825.02</v>
          </cell>
          <cell r="F196" t="str">
            <v/>
          </cell>
          <cell r="G196">
            <v>15</v>
          </cell>
        </row>
        <row r="197">
          <cell r="B197">
            <v>202</v>
          </cell>
          <cell r="C197" t="str">
            <v>PLANO ISD</v>
          </cell>
          <cell r="D197">
            <v>133.98000000000002</v>
          </cell>
          <cell r="E197">
            <v>2032.1000000000001</v>
          </cell>
          <cell r="F197">
            <v>13.75</v>
          </cell>
          <cell r="G197">
            <v>13.75</v>
          </cell>
        </row>
        <row r="198">
          <cell r="B198">
            <v>300</v>
          </cell>
          <cell r="C198" t="str">
            <v>PONDER ISD</v>
          </cell>
          <cell r="D198">
            <v>131.6</v>
          </cell>
          <cell r="E198">
            <v>977.5</v>
          </cell>
          <cell r="F198" t="str">
            <v/>
          </cell>
          <cell r="G198" t="str">
            <v/>
          </cell>
        </row>
        <row r="199">
          <cell r="B199">
            <v>897</v>
          </cell>
          <cell r="C199" t="str">
            <v>POOLVILLE ISD</v>
          </cell>
          <cell r="D199" t="str">
            <v/>
          </cell>
          <cell r="E199">
            <v>164.5</v>
          </cell>
          <cell r="F199" t="str">
            <v/>
          </cell>
          <cell r="G199" t="str">
            <v/>
          </cell>
        </row>
        <row r="200">
          <cell r="B200">
            <v>433</v>
          </cell>
          <cell r="C200" t="str">
            <v>POTTSBORO ISD</v>
          </cell>
          <cell r="D200">
            <v>0</v>
          </cell>
          <cell r="E200">
            <v>164.5</v>
          </cell>
          <cell r="F200" t="str">
            <v/>
          </cell>
          <cell r="G200" t="str">
            <v/>
          </cell>
        </row>
        <row r="201">
          <cell r="B201">
            <v>826</v>
          </cell>
          <cell r="C201" t="str">
            <v>PRAIRIE VALLEY ISD</v>
          </cell>
          <cell r="D201" t="str">
            <v/>
          </cell>
          <cell r="E201">
            <v>310.65999999999997</v>
          </cell>
          <cell r="F201" t="str">
            <v/>
          </cell>
          <cell r="G201" t="str">
            <v/>
          </cell>
        </row>
        <row r="202">
          <cell r="B202">
            <v>203</v>
          </cell>
          <cell r="C202" t="str">
            <v>PRINCETON ISD</v>
          </cell>
          <cell r="D202">
            <v>599.57000000000005</v>
          </cell>
          <cell r="E202">
            <v>1257.51</v>
          </cell>
          <cell r="F202" t="str">
            <v/>
          </cell>
          <cell r="G202" t="str">
            <v/>
          </cell>
        </row>
        <row r="203">
          <cell r="B203">
            <v>1067</v>
          </cell>
          <cell r="C203" t="str">
            <v>PROMESA PUBLIC SCHOOLS INC</v>
          </cell>
          <cell r="D203">
            <v>0</v>
          </cell>
          <cell r="E203" t="str">
            <v/>
          </cell>
          <cell r="F203" t="str">
            <v/>
          </cell>
          <cell r="G203" t="str">
            <v/>
          </cell>
        </row>
        <row r="204">
          <cell r="B204">
            <v>204</v>
          </cell>
          <cell r="C204" t="str">
            <v>PROSPER ISD</v>
          </cell>
          <cell r="D204">
            <v>7128.0300000000016</v>
          </cell>
          <cell r="E204">
            <v>10338.090000000002</v>
          </cell>
          <cell r="F204">
            <v>1110</v>
          </cell>
          <cell r="G204">
            <v>2371.25</v>
          </cell>
        </row>
        <row r="205">
          <cell r="B205">
            <v>325</v>
          </cell>
          <cell r="C205" t="str">
            <v>RANGER ISD</v>
          </cell>
          <cell r="D205">
            <v>131.6</v>
          </cell>
          <cell r="E205">
            <v>812.08999999999992</v>
          </cell>
          <cell r="F205" t="str">
            <v/>
          </cell>
          <cell r="G205" t="str">
            <v/>
          </cell>
        </row>
        <row r="206">
          <cell r="B206">
            <v>779</v>
          </cell>
          <cell r="C206" t="str">
            <v>RAPOPORT ACADEMY</v>
          </cell>
          <cell r="D206">
            <v>3811.2099999999996</v>
          </cell>
          <cell r="E206">
            <v>3811.2099999999991</v>
          </cell>
          <cell r="F206">
            <v>1057.5</v>
          </cell>
          <cell r="G206">
            <v>1401.25</v>
          </cell>
        </row>
        <row r="207">
          <cell r="B207">
            <v>338</v>
          </cell>
          <cell r="C207" t="str">
            <v>RED OAK ISD</v>
          </cell>
          <cell r="D207">
            <v>967.68</v>
          </cell>
          <cell r="E207">
            <v>967.68</v>
          </cell>
          <cell r="F207" t="str">
            <v/>
          </cell>
          <cell r="G207" t="str">
            <v/>
          </cell>
        </row>
        <row r="208">
          <cell r="B208">
            <v>856</v>
          </cell>
          <cell r="C208" t="str">
            <v>RICE ISD</v>
          </cell>
          <cell r="D208" t="str">
            <v/>
          </cell>
          <cell r="E208">
            <v>523.74</v>
          </cell>
          <cell r="F208" t="str">
            <v/>
          </cell>
          <cell r="G208" t="str">
            <v/>
          </cell>
        </row>
        <row r="209">
          <cell r="B209">
            <v>284</v>
          </cell>
          <cell r="C209" t="str">
            <v>RICHARDSON ISD</v>
          </cell>
          <cell r="D209">
            <v>158.6</v>
          </cell>
          <cell r="E209">
            <v>158.6</v>
          </cell>
          <cell r="F209" t="str">
            <v/>
          </cell>
          <cell r="G209" t="str">
            <v/>
          </cell>
        </row>
        <row r="210">
          <cell r="B210">
            <v>788</v>
          </cell>
          <cell r="C210" t="str">
            <v>RIESEL ISD</v>
          </cell>
          <cell r="D210">
            <v>116.62</v>
          </cell>
          <cell r="E210">
            <v>1171.2399999999998</v>
          </cell>
          <cell r="F210" t="str">
            <v/>
          </cell>
          <cell r="G210" t="str">
            <v/>
          </cell>
        </row>
        <row r="211">
          <cell r="B211">
            <v>669</v>
          </cell>
          <cell r="C211" t="str">
            <v>RIO VISTA ISD</v>
          </cell>
          <cell r="D211">
            <v>973.44</v>
          </cell>
          <cell r="E211">
            <v>973.44</v>
          </cell>
          <cell r="F211">
            <v>78.75</v>
          </cell>
          <cell r="G211">
            <v>108.75</v>
          </cell>
        </row>
        <row r="212">
          <cell r="B212">
            <v>326</v>
          </cell>
          <cell r="C212" t="str">
            <v>RISING STAR ISD</v>
          </cell>
          <cell r="D212">
            <v>120.83999999999999</v>
          </cell>
          <cell r="E212">
            <v>120.83999999999999</v>
          </cell>
          <cell r="F212">
            <v>17.5</v>
          </cell>
          <cell r="G212">
            <v>17.5</v>
          </cell>
        </row>
        <row r="213">
          <cell r="B213">
            <v>795</v>
          </cell>
          <cell r="C213" t="str">
            <v>ROBINSON ISD</v>
          </cell>
          <cell r="D213">
            <v>164.5</v>
          </cell>
          <cell r="E213" t="str">
            <v/>
          </cell>
          <cell r="F213">
            <v>12.5</v>
          </cell>
          <cell r="G213" t="str">
            <v/>
          </cell>
        </row>
        <row r="214">
          <cell r="B214">
            <v>944</v>
          </cell>
          <cell r="C214" t="str">
            <v>ROCKWALL ISD</v>
          </cell>
          <cell r="D214" t="str">
            <v/>
          </cell>
          <cell r="E214">
            <v>521.13</v>
          </cell>
          <cell r="F214" t="str">
            <v/>
          </cell>
          <cell r="G214" t="str">
            <v/>
          </cell>
        </row>
        <row r="215">
          <cell r="B215">
            <v>945</v>
          </cell>
          <cell r="C215" t="str">
            <v>ROYSE CITY ISD</v>
          </cell>
          <cell r="D215">
            <v>164.5</v>
          </cell>
          <cell r="E215">
            <v>164.5</v>
          </cell>
          <cell r="F215" t="str">
            <v/>
          </cell>
          <cell r="G215" t="str">
            <v/>
          </cell>
        </row>
        <row r="216">
          <cell r="B216">
            <v>434</v>
          </cell>
          <cell r="C216" t="str">
            <v>S AND S CISD</v>
          </cell>
          <cell r="D216">
            <v>209.65</v>
          </cell>
          <cell r="E216">
            <v>1046.29</v>
          </cell>
          <cell r="F216" t="str">
            <v/>
          </cell>
          <cell r="G216" t="str">
            <v/>
          </cell>
        </row>
        <row r="217">
          <cell r="B217">
            <v>828</v>
          </cell>
          <cell r="C217" t="str">
            <v>SAINT JO ISD</v>
          </cell>
          <cell r="D217" t="str">
            <v/>
          </cell>
          <cell r="E217">
            <v>115.14999999999999</v>
          </cell>
          <cell r="F217" t="str">
            <v/>
          </cell>
          <cell r="G217" t="str">
            <v/>
          </cell>
        </row>
        <row r="218">
          <cell r="B218">
            <v>373</v>
          </cell>
          <cell r="C218" t="str">
            <v>SAM RAYBURN ISD</v>
          </cell>
          <cell r="D218" t="str">
            <v/>
          </cell>
          <cell r="E218">
            <v>164.5</v>
          </cell>
          <cell r="F218" t="str">
            <v/>
          </cell>
          <cell r="G218" t="str">
            <v/>
          </cell>
        </row>
        <row r="219">
          <cell r="B219">
            <v>302</v>
          </cell>
          <cell r="C219" t="str">
            <v>SANGER ISD</v>
          </cell>
          <cell r="D219">
            <v>377.76</v>
          </cell>
          <cell r="E219">
            <v>377.76</v>
          </cell>
          <cell r="F219" t="str">
            <v/>
          </cell>
          <cell r="G219" t="str">
            <v/>
          </cell>
        </row>
        <row r="220">
          <cell r="B220">
            <v>890</v>
          </cell>
          <cell r="C220" t="str">
            <v>SANTO ISD</v>
          </cell>
          <cell r="D220" t="str">
            <v/>
          </cell>
          <cell r="E220" t="str">
            <v/>
          </cell>
          <cell r="F220" t="str">
            <v/>
          </cell>
          <cell r="G220" t="str">
            <v/>
          </cell>
        </row>
        <row r="221">
          <cell r="B221">
            <v>371</v>
          </cell>
          <cell r="C221" t="str">
            <v>SAVOY ISD</v>
          </cell>
          <cell r="D221">
            <v>0</v>
          </cell>
          <cell r="E221">
            <v>164.5</v>
          </cell>
          <cell r="F221" t="str">
            <v/>
          </cell>
          <cell r="G221" t="str">
            <v/>
          </cell>
        </row>
        <row r="222">
          <cell r="B222">
            <v>687</v>
          </cell>
          <cell r="C222" t="str">
            <v>SCURRY ROSSER ISD</v>
          </cell>
          <cell r="D222">
            <v>398.31000000000006</v>
          </cell>
          <cell r="E222">
            <v>1780.12</v>
          </cell>
          <cell r="F222">
            <v>45</v>
          </cell>
          <cell r="G222">
            <v>88.75</v>
          </cell>
        </row>
        <row r="223">
          <cell r="B223">
            <v>428</v>
          </cell>
          <cell r="C223" t="str">
            <v>SHERMAN ISD</v>
          </cell>
          <cell r="D223" t="str">
            <v/>
          </cell>
          <cell r="E223">
            <v>164.5</v>
          </cell>
          <cell r="F223" t="str">
            <v/>
          </cell>
          <cell r="G223" t="str">
            <v/>
          </cell>
        </row>
        <row r="224">
          <cell r="B224">
            <v>219</v>
          </cell>
          <cell r="C224" t="str">
            <v>SIDNEY ISD</v>
          </cell>
          <cell r="D224" t="str">
            <v/>
          </cell>
          <cell r="E224" t="str">
            <v/>
          </cell>
          <cell r="F224" t="str">
            <v/>
          </cell>
          <cell r="G224" t="str">
            <v/>
          </cell>
        </row>
        <row r="225">
          <cell r="B225">
            <v>229</v>
          </cell>
          <cell r="C225" t="str">
            <v>SIVELLS BEND ISD</v>
          </cell>
          <cell r="D225" t="str">
            <v/>
          </cell>
          <cell r="E225">
            <v>426.07000000000005</v>
          </cell>
          <cell r="F225" t="str">
            <v/>
          </cell>
          <cell r="G225">
            <v>6.25</v>
          </cell>
        </row>
        <row r="226">
          <cell r="B226">
            <v>1170</v>
          </cell>
          <cell r="C226" t="str">
            <v>SLIDELL ISD</v>
          </cell>
          <cell r="D226" t="str">
            <v/>
          </cell>
          <cell r="E226">
            <v>458.52</v>
          </cell>
          <cell r="F226" t="str">
            <v/>
          </cell>
          <cell r="G226" t="str">
            <v/>
          </cell>
        </row>
        <row r="227">
          <cell r="B227">
            <v>898</v>
          </cell>
          <cell r="C227" t="str">
            <v>SPRINGTOWN ISD</v>
          </cell>
          <cell r="D227">
            <v>679.77</v>
          </cell>
          <cell r="E227">
            <v>1555.29</v>
          </cell>
          <cell r="F227" t="str">
            <v/>
          </cell>
          <cell r="G227" t="str">
            <v/>
          </cell>
        </row>
        <row r="228">
          <cell r="B228">
            <v>1243</v>
          </cell>
          <cell r="C228" t="str">
            <v>ST MARY OF CARMEL CATHOLIC SCHOOL</v>
          </cell>
          <cell r="D228">
            <v>287.52</v>
          </cell>
          <cell r="E228">
            <v>287.52</v>
          </cell>
          <cell r="F228">
            <v>117.5</v>
          </cell>
          <cell r="G228">
            <v>258.75</v>
          </cell>
        </row>
        <row r="229">
          <cell r="B229">
            <v>357</v>
          </cell>
          <cell r="C229" t="str">
            <v>STEPHENVILLE ISD</v>
          </cell>
          <cell r="D229" t="str">
            <v/>
          </cell>
          <cell r="E229">
            <v>1452.22</v>
          </cell>
          <cell r="F229" t="str">
            <v/>
          </cell>
          <cell r="G229" t="str">
            <v/>
          </cell>
        </row>
        <row r="230">
          <cell r="B230">
            <v>891</v>
          </cell>
          <cell r="C230" t="str">
            <v>STRAWN ISD</v>
          </cell>
          <cell r="D230" t="str">
            <v/>
          </cell>
          <cell r="E230">
            <v>148.05000000000001</v>
          </cell>
          <cell r="F230" t="str">
            <v/>
          </cell>
          <cell r="G230" t="str">
            <v/>
          </cell>
        </row>
        <row r="231">
          <cell r="B231">
            <v>285</v>
          </cell>
          <cell r="C231" t="str">
            <v>SUNNYVALE ISD</v>
          </cell>
          <cell r="D231">
            <v>133.98000000000002</v>
          </cell>
          <cell r="E231">
            <v>304.78000000000003</v>
          </cell>
          <cell r="F231" t="str">
            <v/>
          </cell>
          <cell r="G231" t="str">
            <v/>
          </cell>
        </row>
        <row r="232">
          <cell r="B232">
            <v>1352</v>
          </cell>
          <cell r="C232" t="str">
            <v>TARRANT COUNTY JUVENILE BOARD</v>
          </cell>
          <cell r="D232">
            <v>114.56</v>
          </cell>
          <cell r="E232">
            <v>494.08</v>
          </cell>
          <cell r="F232">
            <v>10</v>
          </cell>
          <cell r="G232">
            <v>28.75</v>
          </cell>
        </row>
        <row r="233">
          <cell r="B233">
            <v>391</v>
          </cell>
          <cell r="C233" t="str">
            <v>TEAGUE ISD</v>
          </cell>
          <cell r="D233" t="str">
            <v/>
          </cell>
          <cell r="E233">
            <v>203.66</v>
          </cell>
          <cell r="F233" t="str">
            <v/>
          </cell>
          <cell r="G233" t="str">
            <v/>
          </cell>
        </row>
        <row r="234">
          <cell r="B234">
            <v>686</v>
          </cell>
          <cell r="C234" t="str">
            <v>TERRELL ISD</v>
          </cell>
          <cell r="D234">
            <v>6481.0700000000015</v>
          </cell>
          <cell r="E234">
            <v>8617.0999999999985</v>
          </cell>
          <cell r="F234">
            <v>251.25</v>
          </cell>
          <cell r="G234">
            <v>305</v>
          </cell>
        </row>
        <row r="235">
          <cell r="B235">
            <v>245</v>
          </cell>
          <cell r="C235" t="str">
            <v>TEXANS CAN ACADEMIES</v>
          </cell>
          <cell r="D235">
            <v>229.71</v>
          </cell>
          <cell r="E235">
            <v>2106.4</v>
          </cell>
          <cell r="F235">
            <v>2.5</v>
          </cell>
          <cell r="G235">
            <v>2.5</v>
          </cell>
        </row>
        <row r="236">
          <cell r="B236">
            <v>355</v>
          </cell>
          <cell r="C236" t="str">
            <v>THREE WAY ISD</v>
          </cell>
          <cell r="D236">
            <v>121.79999999999998</v>
          </cell>
          <cell r="E236">
            <v>121.79999999999998</v>
          </cell>
          <cell r="F236" t="str">
            <v/>
          </cell>
          <cell r="G236" t="str">
            <v/>
          </cell>
        </row>
        <row r="237">
          <cell r="B237">
            <v>429</v>
          </cell>
          <cell r="C237" t="str">
            <v>TIOGA ISD</v>
          </cell>
          <cell r="D237">
            <v>164.5</v>
          </cell>
          <cell r="E237">
            <v>180.95</v>
          </cell>
          <cell r="F237" t="str">
            <v/>
          </cell>
          <cell r="G237" t="str">
            <v/>
          </cell>
        </row>
        <row r="238">
          <cell r="B238">
            <v>3861</v>
          </cell>
          <cell r="C238" t="str">
            <v>TJJD GAINESVILLE STATE SCHOOL</v>
          </cell>
          <cell r="D238" t="str">
            <v/>
          </cell>
          <cell r="E238" t="str">
            <v/>
          </cell>
          <cell r="F238" t="str">
            <v/>
          </cell>
          <cell r="G238" t="str">
            <v/>
          </cell>
        </row>
        <row r="239">
          <cell r="B239">
            <v>3858</v>
          </cell>
          <cell r="C239" t="str">
            <v>TJJD MCLENNAN COUNTY</v>
          </cell>
          <cell r="D239" t="str">
            <v/>
          </cell>
          <cell r="E239" t="str">
            <v/>
          </cell>
          <cell r="F239" t="str">
            <v/>
          </cell>
          <cell r="G239" t="str">
            <v/>
          </cell>
        </row>
        <row r="240">
          <cell r="B240">
            <v>1049</v>
          </cell>
          <cell r="C240" t="str">
            <v>TLC ACADEMY</v>
          </cell>
          <cell r="D240">
            <v>795.62</v>
          </cell>
          <cell r="E240">
            <v>1586.3</v>
          </cell>
          <cell r="F240">
            <v>27.5</v>
          </cell>
          <cell r="G240">
            <v>185</v>
          </cell>
        </row>
        <row r="241">
          <cell r="B241">
            <v>599</v>
          </cell>
          <cell r="C241" t="str">
            <v>TOLAR ISD</v>
          </cell>
          <cell r="D241" t="str">
            <v/>
          </cell>
          <cell r="E241">
            <v>201.49</v>
          </cell>
          <cell r="F241" t="str">
            <v/>
          </cell>
          <cell r="G241" t="str">
            <v/>
          </cell>
        </row>
        <row r="242">
          <cell r="B242">
            <v>436</v>
          </cell>
          <cell r="C242" t="str">
            <v>TOM BEAN ISD</v>
          </cell>
          <cell r="D242">
            <v>281.52999999999997</v>
          </cell>
          <cell r="E242">
            <v>281.52999999999997</v>
          </cell>
          <cell r="F242">
            <v>51.25</v>
          </cell>
          <cell r="G242">
            <v>73.75</v>
          </cell>
        </row>
        <row r="243">
          <cell r="B243">
            <v>372</v>
          </cell>
          <cell r="C243" t="str">
            <v>TRENTON ISD</v>
          </cell>
          <cell r="D243" t="str">
            <v/>
          </cell>
          <cell r="E243" t="str">
            <v/>
          </cell>
          <cell r="F243" t="str">
            <v/>
          </cell>
          <cell r="G243" t="str">
            <v/>
          </cell>
        </row>
        <row r="244">
          <cell r="B244">
            <v>253</v>
          </cell>
          <cell r="C244" t="str">
            <v>TRINITY BASIN PREPARATORY</v>
          </cell>
          <cell r="D244">
            <v>6824.829999999999</v>
          </cell>
          <cell r="E244">
            <v>9153.5400000000009</v>
          </cell>
          <cell r="F244">
            <v>1190</v>
          </cell>
          <cell r="G244">
            <v>1842.5</v>
          </cell>
        </row>
        <row r="245">
          <cell r="B245">
            <v>249</v>
          </cell>
          <cell r="C245" t="str">
            <v>UNIVERSAL ACADEMY</v>
          </cell>
          <cell r="D245">
            <v>133.98000000000002</v>
          </cell>
          <cell r="E245" t="str">
            <v/>
          </cell>
          <cell r="F245" t="str">
            <v/>
          </cell>
          <cell r="G245" t="str">
            <v/>
          </cell>
        </row>
        <row r="246">
          <cell r="B246">
            <v>1658</v>
          </cell>
          <cell r="C246" t="str">
            <v>UPLIFT EDUCATION NORTH HILLS PREPARATORY</v>
          </cell>
          <cell r="D246" t="str">
            <v/>
          </cell>
          <cell r="E246">
            <v>1067.6500000000003</v>
          </cell>
          <cell r="F246" t="str">
            <v/>
          </cell>
          <cell r="G246" t="str">
            <v/>
          </cell>
        </row>
        <row r="247">
          <cell r="B247">
            <v>1221</v>
          </cell>
          <cell r="C247" t="str">
            <v>UTDCALLIER CENTER FOR COMMUNICATION DISORDERS</v>
          </cell>
          <cell r="D247" t="str">
            <v/>
          </cell>
          <cell r="E247">
            <v>33.659999999999997</v>
          </cell>
          <cell r="F247" t="str">
            <v/>
          </cell>
          <cell r="G247" t="str">
            <v/>
          </cell>
        </row>
        <row r="248">
          <cell r="B248">
            <v>99</v>
          </cell>
          <cell r="C248" t="str">
            <v>VALLEY MILLS ISD</v>
          </cell>
          <cell r="D248">
            <v>109.62000000000002</v>
          </cell>
          <cell r="E248">
            <v>109.62000000000002</v>
          </cell>
          <cell r="F248" t="str">
            <v/>
          </cell>
          <cell r="G248" t="str">
            <v/>
          </cell>
        </row>
        <row r="249">
          <cell r="B249">
            <v>224</v>
          </cell>
          <cell r="C249" t="str">
            <v>VALLEY VIEW ISD</v>
          </cell>
          <cell r="D249" t="str">
            <v/>
          </cell>
          <cell r="E249">
            <v>661.17000000000007</v>
          </cell>
          <cell r="F249" t="str">
            <v/>
          </cell>
          <cell r="G249">
            <v>62.499999999999993</v>
          </cell>
        </row>
        <row r="250">
          <cell r="B250">
            <v>430</v>
          </cell>
          <cell r="C250" t="str">
            <v>VAN ALSTYNE ISD</v>
          </cell>
          <cell r="D250">
            <v>164.5</v>
          </cell>
          <cell r="E250">
            <v>164.5</v>
          </cell>
          <cell r="F250" t="str">
            <v/>
          </cell>
          <cell r="G250" t="str">
            <v/>
          </cell>
        </row>
        <row r="251">
          <cell r="B251">
            <v>670</v>
          </cell>
          <cell r="C251" t="str">
            <v>VENUS ISD</v>
          </cell>
          <cell r="D251">
            <v>158.6</v>
          </cell>
          <cell r="E251">
            <v>374.24</v>
          </cell>
          <cell r="F251" t="str">
            <v/>
          </cell>
          <cell r="G251" t="str">
            <v/>
          </cell>
        </row>
        <row r="252">
          <cell r="B252">
            <v>6922</v>
          </cell>
          <cell r="C252" t="str">
            <v>VILLAGE TECH SCHOOLS</v>
          </cell>
          <cell r="D252" t="str">
            <v/>
          </cell>
          <cell r="E252" t="str">
            <v/>
          </cell>
          <cell r="F252" t="str">
            <v/>
          </cell>
          <cell r="G252" t="str">
            <v/>
          </cell>
        </row>
        <row r="253">
          <cell r="B253">
            <v>789</v>
          </cell>
          <cell r="C253" t="str">
            <v>WACO ISD</v>
          </cell>
          <cell r="D253" t="str">
            <v/>
          </cell>
          <cell r="E253">
            <v>7686.36</v>
          </cell>
          <cell r="F253" t="str">
            <v/>
          </cell>
          <cell r="G253" t="str">
            <v/>
          </cell>
        </row>
        <row r="254">
          <cell r="B254">
            <v>228</v>
          </cell>
          <cell r="C254" t="str">
            <v>WALNUT BEND ISD</v>
          </cell>
          <cell r="D254" t="str">
            <v/>
          </cell>
          <cell r="E254">
            <v>49.35</v>
          </cell>
          <cell r="F254" t="str">
            <v/>
          </cell>
          <cell r="G254" t="str">
            <v/>
          </cell>
        </row>
        <row r="255">
          <cell r="B255">
            <v>100</v>
          </cell>
          <cell r="C255" t="str">
            <v>WALNUT SPRINGS ISD</v>
          </cell>
          <cell r="D255">
            <v>158.34</v>
          </cell>
          <cell r="E255">
            <v>460.77</v>
          </cell>
          <cell r="F255" t="str">
            <v/>
          </cell>
          <cell r="G255">
            <v>7.5</v>
          </cell>
        </row>
        <row r="256">
          <cell r="B256">
            <v>339</v>
          </cell>
          <cell r="C256" t="str">
            <v>WAXAHACHIE ISD</v>
          </cell>
          <cell r="D256" t="str">
            <v/>
          </cell>
          <cell r="E256">
            <v>164.5</v>
          </cell>
          <cell r="F256">
            <v>-177.5</v>
          </cell>
          <cell r="G256" t="str">
            <v/>
          </cell>
        </row>
        <row r="257">
          <cell r="B257">
            <v>899</v>
          </cell>
          <cell r="C257" t="str">
            <v>WEATHERFORD ISD</v>
          </cell>
          <cell r="D257">
            <v>164.5</v>
          </cell>
          <cell r="E257">
            <v>164.5</v>
          </cell>
          <cell r="F257" t="str">
            <v/>
          </cell>
          <cell r="G257" t="str">
            <v/>
          </cell>
        </row>
        <row r="258">
          <cell r="B258">
            <v>1381</v>
          </cell>
          <cell r="C258" t="str">
            <v>WEST DALLAS COMMUNITY SCHOOL</v>
          </cell>
          <cell r="D258" t="str">
            <v/>
          </cell>
          <cell r="E258" t="str">
            <v/>
          </cell>
          <cell r="F258">
            <v>0</v>
          </cell>
          <cell r="G258" t="str">
            <v/>
          </cell>
        </row>
        <row r="259">
          <cell r="B259">
            <v>790</v>
          </cell>
          <cell r="C259" t="str">
            <v>WEST ISD</v>
          </cell>
          <cell r="D259">
            <v>16.45</v>
          </cell>
          <cell r="E259">
            <v>279.06</v>
          </cell>
          <cell r="F259" t="str">
            <v/>
          </cell>
          <cell r="G259" t="str">
            <v/>
          </cell>
        </row>
        <row r="260">
          <cell r="B260">
            <v>1032</v>
          </cell>
          <cell r="C260" t="str">
            <v>WHITE SETTLEMENT ISD</v>
          </cell>
          <cell r="D260">
            <v>2152.64</v>
          </cell>
          <cell r="E260">
            <v>2867.27</v>
          </cell>
          <cell r="F260">
            <v>196.25</v>
          </cell>
          <cell r="G260">
            <v>196.25</v>
          </cell>
        </row>
        <row r="261">
          <cell r="B261">
            <v>431</v>
          </cell>
          <cell r="C261" t="str">
            <v>WHITESBORO ISD</v>
          </cell>
          <cell r="D261">
            <v>567.70000000000005</v>
          </cell>
          <cell r="E261">
            <v>1835.9199999999998</v>
          </cell>
          <cell r="F261" t="str">
            <v/>
          </cell>
          <cell r="G261" t="str">
            <v/>
          </cell>
        </row>
        <row r="262">
          <cell r="B262">
            <v>432</v>
          </cell>
          <cell r="C262" t="str">
            <v>WHITEWRIGHT ISD</v>
          </cell>
          <cell r="D262">
            <v>114.56</v>
          </cell>
          <cell r="E262">
            <v>114.56</v>
          </cell>
          <cell r="F262">
            <v>3.75</v>
          </cell>
          <cell r="G262">
            <v>7.5</v>
          </cell>
        </row>
        <row r="263">
          <cell r="B263">
            <v>587</v>
          </cell>
          <cell r="C263" t="str">
            <v>WHITNEY ISD</v>
          </cell>
          <cell r="D263">
            <v>65.8</v>
          </cell>
          <cell r="E263">
            <v>449.25</v>
          </cell>
          <cell r="F263" t="str">
            <v/>
          </cell>
          <cell r="G263" t="str">
            <v/>
          </cell>
        </row>
        <row r="264">
          <cell r="B264">
            <v>392</v>
          </cell>
          <cell r="C264" t="str">
            <v>WORTHAM ISD</v>
          </cell>
          <cell r="D264">
            <v>148.05000000000001</v>
          </cell>
          <cell r="E264">
            <v>572.25</v>
          </cell>
          <cell r="F264" t="str">
            <v/>
          </cell>
          <cell r="G264" t="str">
            <v/>
          </cell>
        </row>
        <row r="265">
          <cell r="B265">
            <v>205</v>
          </cell>
          <cell r="C265" t="str">
            <v>WYLIE ISD</v>
          </cell>
          <cell r="D265">
            <v>4373.1000000000004</v>
          </cell>
          <cell r="E265">
            <v>4373.1000000000004</v>
          </cell>
          <cell r="F265" t="str">
            <v/>
          </cell>
          <cell r="G265" t="str">
            <v/>
          </cell>
        </row>
        <row r="266">
          <cell r="B266">
            <v>988</v>
          </cell>
          <cell r="C266" t="str">
            <v>ACADEMY OF SKILLS AND KNOWLEDGE</v>
          </cell>
          <cell r="D266" t="str">
            <v/>
          </cell>
          <cell r="E266" t="str">
            <v/>
          </cell>
          <cell r="F266">
            <v>0</v>
          </cell>
          <cell r="G266" t="str">
            <v/>
          </cell>
        </row>
        <row r="267">
          <cell r="B267">
            <v>1175</v>
          </cell>
          <cell r="C267" t="str">
            <v>ALBA GOLDEN ISD</v>
          </cell>
          <cell r="D267">
            <v>49.35</v>
          </cell>
          <cell r="E267">
            <v>49.35</v>
          </cell>
          <cell r="F267" t="str">
            <v/>
          </cell>
          <cell r="G267" t="str">
            <v/>
          </cell>
        </row>
        <row r="268">
          <cell r="B268">
            <v>176</v>
          </cell>
          <cell r="C268" t="str">
            <v>ALTO ISD</v>
          </cell>
          <cell r="D268">
            <v>346.5</v>
          </cell>
          <cell r="E268">
            <v>920.86999999999989</v>
          </cell>
          <cell r="F268">
            <v>31.249999999999996</v>
          </cell>
          <cell r="G268">
            <v>31.249999999999996</v>
          </cell>
        </row>
        <row r="269">
          <cell r="B269">
            <v>990</v>
          </cell>
          <cell r="C269" t="str">
            <v>ARP ISD</v>
          </cell>
          <cell r="D269">
            <v>164.5</v>
          </cell>
          <cell r="E269">
            <v>164.5</v>
          </cell>
          <cell r="F269" t="str">
            <v/>
          </cell>
          <cell r="G269" t="str">
            <v/>
          </cell>
        </row>
        <row r="270">
          <cell r="B270">
            <v>551</v>
          </cell>
          <cell r="C270" t="str">
            <v>ATHENS ISD</v>
          </cell>
          <cell r="D270">
            <v>1384.3600000000001</v>
          </cell>
          <cell r="E270">
            <v>5968.41</v>
          </cell>
          <cell r="F270" t="str">
            <v/>
          </cell>
          <cell r="G270" t="str">
            <v/>
          </cell>
        </row>
        <row r="271">
          <cell r="B271">
            <v>165</v>
          </cell>
          <cell r="C271" t="str">
            <v>ATLANTA ISD</v>
          </cell>
          <cell r="D271">
            <v>164.5</v>
          </cell>
          <cell r="E271">
            <v>164.5</v>
          </cell>
          <cell r="F271" t="str">
            <v/>
          </cell>
          <cell r="G271" t="str">
            <v/>
          </cell>
        </row>
        <row r="272">
          <cell r="B272">
            <v>929</v>
          </cell>
          <cell r="C272" t="str">
            <v>AVERY ISD</v>
          </cell>
          <cell r="D272" t="str">
            <v/>
          </cell>
          <cell r="E272" t="str">
            <v/>
          </cell>
          <cell r="F272" t="str">
            <v/>
          </cell>
          <cell r="G272" t="str">
            <v/>
          </cell>
        </row>
        <row r="273">
          <cell r="B273">
            <v>166</v>
          </cell>
          <cell r="C273" t="str">
            <v>AVINGER ISD</v>
          </cell>
          <cell r="D273" t="str">
            <v/>
          </cell>
          <cell r="E273" t="str">
            <v/>
          </cell>
          <cell r="F273" t="str">
            <v/>
          </cell>
          <cell r="G273" t="str">
            <v/>
          </cell>
        </row>
        <row r="274">
          <cell r="B274">
            <v>893</v>
          </cell>
          <cell r="C274" t="str">
            <v>BECKVILLE ISD</v>
          </cell>
          <cell r="D274">
            <v>164.5</v>
          </cell>
          <cell r="E274">
            <v>164.5</v>
          </cell>
          <cell r="F274" t="str">
            <v/>
          </cell>
          <cell r="G274" t="str">
            <v/>
          </cell>
        </row>
        <row r="275">
          <cell r="B275">
            <v>1084</v>
          </cell>
          <cell r="C275" t="str">
            <v>BIG SANDY ISD</v>
          </cell>
          <cell r="D275">
            <v>122.4</v>
          </cell>
          <cell r="E275">
            <v>122.4</v>
          </cell>
          <cell r="F275" t="str">
            <v/>
          </cell>
          <cell r="G275" t="str">
            <v/>
          </cell>
        </row>
        <row r="276">
          <cell r="B276">
            <v>627</v>
          </cell>
          <cell r="C276" t="str">
            <v>BLAND ISD</v>
          </cell>
          <cell r="D276">
            <v>222.95</v>
          </cell>
          <cell r="E276">
            <v>360.71</v>
          </cell>
          <cell r="F276">
            <v>17.5</v>
          </cell>
          <cell r="G276">
            <v>17.5</v>
          </cell>
        </row>
        <row r="277">
          <cell r="B277">
            <v>628</v>
          </cell>
          <cell r="C277" t="str">
            <v>BOLES ISD</v>
          </cell>
          <cell r="D277">
            <v>1138.3200000000002</v>
          </cell>
          <cell r="E277">
            <v>1450.4500000000003</v>
          </cell>
          <cell r="F277">
            <v>148.75</v>
          </cell>
          <cell r="G277">
            <v>477.5</v>
          </cell>
        </row>
        <row r="278">
          <cell r="B278">
            <v>961</v>
          </cell>
          <cell r="C278" t="str">
            <v>BROADDUS ISD</v>
          </cell>
          <cell r="D278">
            <v>32.9</v>
          </cell>
          <cell r="E278">
            <v>327.11</v>
          </cell>
          <cell r="F278" t="str">
            <v/>
          </cell>
          <cell r="G278" t="str">
            <v/>
          </cell>
        </row>
        <row r="279">
          <cell r="B279">
            <v>552</v>
          </cell>
          <cell r="C279" t="str">
            <v>BROWNSBORO ISD</v>
          </cell>
          <cell r="D279">
            <v>648.9</v>
          </cell>
          <cell r="E279">
            <v>2126.8000000000002</v>
          </cell>
          <cell r="F279" t="str">
            <v/>
          </cell>
          <cell r="G279" t="str">
            <v/>
          </cell>
        </row>
        <row r="280">
          <cell r="B280">
            <v>727</v>
          </cell>
          <cell r="C280" t="str">
            <v>BUFFALO ISD</v>
          </cell>
          <cell r="D280">
            <v>65.8</v>
          </cell>
          <cell r="E280">
            <v>1890.49</v>
          </cell>
          <cell r="F280" t="str">
            <v/>
          </cell>
          <cell r="G280" t="str">
            <v/>
          </cell>
        </row>
        <row r="281">
          <cell r="B281">
            <v>991</v>
          </cell>
          <cell r="C281" t="str">
            <v>BULLARD ISD</v>
          </cell>
          <cell r="D281" t="str">
            <v/>
          </cell>
          <cell r="E281">
            <v>604.87</v>
          </cell>
          <cell r="F281" t="str">
            <v/>
          </cell>
          <cell r="G281" t="str">
            <v/>
          </cell>
        </row>
        <row r="282">
          <cell r="B282">
            <v>619</v>
          </cell>
          <cell r="C282" t="str">
            <v>CADDO MILLS ISD</v>
          </cell>
          <cell r="D282">
            <v>124.44000000000001</v>
          </cell>
          <cell r="E282">
            <v>270.60000000000002</v>
          </cell>
          <cell r="F282" t="str">
            <v/>
          </cell>
          <cell r="G282" t="str">
            <v/>
          </cell>
        </row>
        <row r="283">
          <cell r="B283">
            <v>626</v>
          </cell>
          <cell r="C283" t="str">
            <v>CAMPBELL ISD</v>
          </cell>
          <cell r="D283">
            <v>82.25</v>
          </cell>
          <cell r="E283">
            <v>164.5</v>
          </cell>
          <cell r="F283" t="str">
            <v/>
          </cell>
          <cell r="G283" t="str">
            <v/>
          </cell>
        </row>
        <row r="284">
          <cell r="B284">
            <v>1100</v>
          </cell>
          <cell r="C284" t="str">
            <v>CANTON ISD</v>
          </cell>
          <cell r="D284">
            <v>542.07999999999993</v>
          </cell>
          <cell r="E284">
            <v>1994.54</v>
          </cell>
          <cell r="F284" t="str">
            <v/>
          </cell>
          <cell r="G284" t="str">
            <v/>
          </cell>
        </row>
        <row r="285">
          <cell r="B285">
            <v>956</v>
          </cell>
          <cell r="C285" t="str">
            <v>CARLISLE ISD</v>
          </cell>
          <cell r="D285">
            <v>16.45</v>
          </cell>
          <cell r="E285">
            <v>337.75</v>
          </cell>
          <cell r="F285" t="str">
            <v/>
          </cell>
          <cell r="G285" t="str">
            <v/>
          </cell>
        </row>
        <row r="286">
          <cell r="B286">
            <v>894</v>
          </cell>
          <cell r="C286" t="str">
            <v>CARTHAGE ISD</v>
          </cell>
          <cell r="D286">
            <v>1515.1299999999999</v>
          </cell>
          <cell r="E286">
            <v>2507.9699999999998</v>
          </cell>
          <cell r="F286">
            <v>76.25</v>
          </cell>
          <cell r="G286">
            <v>168.75</v>
          </cell>
        </row>
        <row r="287">
          <cell r="B287">
            <v>1</v>
          </cell>
          <cell r="C287" t="str">
            <v>CAYUGA ISD</v>
          </cell>
          <cell r="D287">
            <v>98.7</v>
          </cell>
          <cell r="E287">
            <v>98.7</v>
          </cell>
          <cell r="F287" t="str">
            <v/>
          </cell>
          <cell r="G287" t="str">
            <v/>
          </cell>
        </row>
        <row r="288">
          <cell r="B288">
            <v>620</v>
          </cell>
          <cell r="C288" t="str">
            <v>CELESTE ISD</v>
          </cell>
          <cell r="D288">
            <v>737.1</v>
          </cell>
          <cell r="E288">
            <v>737.1</v>
          </cell>
          <cell r="F288">
            <v>83.75</v>
          </cell>
          <cell r="G288">
            <v>118.75</v>
          </cell>
        </row>
        <row r="289">
          <cell r="B289">
            <v>980</v>
          </cell>
          <cell r="C289" t="str">
            <v>CENTER ISD</v>
          </cell>
          <cell r="D289">
            <v>525</v>
          </cell>
          <cell r="E289">
            <v>525</v>
          </cell>
          <cell r="F289" t="str">
            <v/>
          </cell>
          <cell r="G289" t="str">
            <v/>
          </cell>
        </row>
        <row r="290">
          <cell r="B290">
            <v>728</v>
          </cell>
          <cell r="C290" t="str">
            <v>CENTERVILLE ISD CENTERVILLE</v>
          </cell>
          <cell r="D290">
            <v>254.79999999999998</v>
          </cell>
          <cell r="E290">
            <v>254.79999999999998</v>
          </cell>
          <cell r="F290" t="str">
            <v/>
          </cell>
          <cell r="G290" t="str">
            <v/>
          </cell>
        </row>
        <row r="291">
          <cell r="B291">
            <v>846</v>
          </cell>
          <cell r="C291" t="str">
            <v>CENTRAL HEIGHTS ISD</v>
          </cell>
          <cell r="D291">
            <v>164.5</v>
          </cell>
          <cell r="E291">
            <v>164.5</v>
          </cell>
          <cell r="F291" t="str">
            <v/>
          </cell>
          <cell r="G291" t="str">
            <v/>
          </cell>
        </row>
        <row r="292">
          <cell r="B292">
            <v>15</v>
          </cell>
          <cell r="C292" t="str">
            <v>CENTRAL ISD</v>
          </cell>
          <cell r="D292">
            <v>242.06</v>
          </cell>
          <cell r="E292">
            <v>388.21000000000004</v>
          </cell>
          <cell r="F292">
            <v>2.5</v>
          </cell>
          <cell r="G292">
            <v>2.5</v>
          </cell>
        </row>
        <row r="293">
          <cell r="B293">
            <v>1047</v>
          </cell>
          <cell r="C293" t="str">
            <v>CHAPEL HILL ISD MT PLEASANT</v>
          </cell>
          <cell r="D293">
            <v>164.5</v>
          </cell>
          <cell r="E293">
            <v>164.5</v>
          </cell>
          <cell r="F293" t="str">
            <v/>
          </cell>
          <cell r="G293" t="str">
            <v/>
          </cell>
        </row>
        <row r="294">
          <cell r="B294">
            <v>996</v>
          </cell>
          <cell r="C294" t="str">
            <v>CHAPEL HILL ISD TYLER</v>
          </cell>
          <cell r="D294">
            <v>1632.12</v>
          </cell>
          <cell r="E294">
            <v>2419</v>
          </cell>
          <cell r="F294">
            <v>287.5</v>
          </cell>
          <cell r="G294">
            <v>625</v>
          </cell>
        </row>
        <row r="295">
          <cell r="B295">
            <v>841</v>
          </cell>
          <cell r="C295" t="str">
            <v>CHIRENO ISD</v>
          </cell>
          <cell r="D295">
            <v>164.5</v>
          </cell>
          <cell r="E295">
            <v>164.5</v>
          </cell>
          <cell r="F295" t="str">
            <v/>
          </cell>
          <cell r="G295" t="str">
            <v/>
          </cell>
        </row>
        <row r="296">
          <cell r="B296">
            <v>705</v>
          </cell>
          <cell r="C296" t="str">
            <v>CHISUM ISD</v>
          </cell>
          <cell r="D296" t="str">
            <v/>
          </cell>
          <cell r="E296">
            <v>164.5</v>
          </cell>
          <cell r="F296" t="str">
            <v/>
          </cell>
          <cell r="G296" t="str">
            <v/>
          </cell>
        </row>
        <row r="297">
          <cell r="B297">
            <v>931</v>
          </cell>
          <cell r="C297" t="str">
            <v>CLARKSVILLE ISD</v>
          </cell>
          <cell r="D297">
            <v>122.4</v>
          </cell>
          <cell r="E297">
            <v>122.4</v>
          </cell>
          <cell r="F297">
            <v>2.5</v>
          </cell>
          <cell r="G297">
            <v>2.5</v>
          </cell>
        </row>
        <row r="298">
          <cell r="B298">
            <v>621</v>
          </cell>
          <cell r="C298" t="str">
            <v>COMMERCE ISD</v>
          </cell>
          <cell r="D298" t="str">
            <v/>
          </cell>
          <cell r="E298">
            <v>791.04</v>
          </cell>
          <cell r="F298" t="str">
            <v/>
          </cell>
          <cell r="G298" t="str">
            <v/>
          </cell>
        </row>
        <row r="299">
          <cell r="B299">
            <v>604</v>
          </cell>
          <cell r="C299" t="str">
            <v>COMO PICKTON ISD</v>
          </cell>
          <cell r="D299">
            <v>170.51999999999998</v>
          </cell>
          <cell r="E299">
            <v>170.51999999999998</v>
          </cell>
          <cell r="F299" t="str">
            <v/>
          </cell>
          <cell r="G299" t="str">
            <v/>
          </cell>
        </row>
        <row r="300">
          <cell r="B300">
            <v>293</v>
          </cell>
          <cell r="C300" t="str">
            <v>COOPER ISD</v>
          </cell>
          <cell r="D300" t="str">
            <v/>
          </cell>
          <cell r="E300" t="str">
            <v/>
          </cell>
          <cell r="F300">
            <v>0</v>
          </cell>
          <cell r="G300" t="str">
            <v/>
          </cell>
        </row>
        <row r="301">
          <cell r="B301">
            <v>607</v>
          </cell>
          <cell r="C301" t="str">
            <v>CROCKETT ISD</v>
          </cell>
          <cell r="D301" t="str">
            <v/>
          </cell>
          <cell r="E301">
            <v>164.5</v>
          </cell>
          <cell r="F301" t="str">
            <v/>
          </cell>
          <cell r="G301" t="str">
            <v/>
          </cell>
        </row>
        <row r="302">
          <cell r="B302">
            <v>553</v>
          </cell>
          <cell r="C302" t="str">
            <v>CROSS ROADS ISD</v>
          </cell>
          <cell r="D302" t="str">
            <v/>
          </cell>
          <cell r="E302" t="str">
            <v/>
          </cell>
          <cell r="F302">
            <v>0</v>
          </cell>
          <cell r="G302">
            <v>12.5</v>
          </cell>
        </row>
        <row r="303">
          <cell r="B303">
            <v>601</v>
          </cell>
          <cell r="C303" t="str">
            <v>CUMBY ISD</v>
          </cell>
          <cell r="D303">
            <v>16.45</v>
          </cell>
          <cell r="E303">
            <v>164.5</v>
          </cell>
          <cell r="F303" t="str">
            <v/>
          </cell>
          <cell r="G303" t="str">
            <v/>
          </cell>
        </row>
        <row r="304">
          <cell r="B304">
            <v>842</v>
          </cell>
          <cell r="C304" t="str">
            <v>CUSHING ISD</v>
          </cell>
          <cell r="D304">
            <v>126.72</v>
          </cell>
          <cell r="E304">
            <v>126.72</v>
          </cell>
          <cell r="F304" t="str">
            <v/>
          </cell>
          <cell r="G304" t="str">
            <v/>
          </cell>
        </row>
        <row r="305">
          <cell r="B305">
            <v>838</v>
          </cell>
          <cell r="C305" t="str">
            <v>DAINGERFIELD LONE STAR ISD</v>
          </cell>
          <cell r="D305" t="str">
            <v/>
          </cell>
          <cell r="E305">
            <v>239.39999999999998</v>
          </cell>
          <cell r="F305" t="str">
            <v/>
          </cell>
          <cell r="G305" t="str">
            <v/>
          </cell>
        </row>
        <row r="306">
          <cell r="B306">
            <v>932</v>
          </cell>
          <cell r="C306" t="str">
            <v>DETROIT ISD</v>
          </cell>
          <cell r="D306" t="str">
            <v/>
          </cell>
          <cell r="E306">
            <v>273.90999999999997</v>
          </cell>
          <cell r="F306" t="str">
            <v/>
          </cell>
          <cell r="G306" t="str">
            <v/>
          </cell>
        </row>
        <row r="307">
          <cell r="B307">
            <v>849</v>
          </cell>
          <cell r="C307" t="str">
            <v>DOUGLASS ISD</v>
          </cell>
          <cell r="D307" t="str">
            <v/>
          </cell>
          <cell r="E307">
            <v>122.4</v>
          </cell>
          <cell r="F307" t="str">
            <v/>
          </cell>
          <cell r="G307" t="str">
            <v/>
          </cell>
        </row>
        <row r="308">
          <cell r="B308">
            <v>1101</v>
          </cell>
          <cell r="C308" t="str">
            <v>EDGEWOOD ISD</v>
          </cell>
          <cell r="D308">
            <v>164.5</v>
          </cell>
          <cell r="E308">
            <v>164.5</v>
          </cell>
          <cell r="F308" t="str">
            <v/>
          </cell>
          <cell r="G308" t="str">
            <v/>
          </cell>
        </row>
        <row r="309">
          <cell r="B309">
            <v>2</v>
          </cell>
          <cell r="C309" t="str">
            <v>ELKHART ISD</v>
          </cell>
          <cell r="D309">
            <v>175.5</v>
          </cell>
          <cell r="E309">
            <v>923.28</v>
          </cell>
          <cell r="F309" t="str">
            <v/>
          </cell>
          <cell r="G309" t="str">
            <v/>
          </cell>
        </row>
        <row r="310">
          <cell r="B310">
            <v>538</v>
          </cell>
          <cell r="C310" t="str">
            <v>ELYSIAN FIELDS ISD</v>
          </cell>
          <cell r="D310">
            <v>16.45</v>
          </cell>
          <cell r="E310">
            <v>138.85</v>
          </cell>
          <cell r="F310" t="str">
            <v/>
          </cell>
          <cell r="G310" t="str">
            <v/>
          </cell>
        </row>
        <row r="311">
          <cell r="B311">
            <v>554</v>
          </cell>
          <cell r="C311" t="str">
            <v>EUSTACE ISD</v>
          </cell>
          <cell r="D311">
            <v>437.5</v>
          </cell>
          <cell r="E311">
            <v>692.3</v>
          </cell>
          <cell r="F311" t="str">
            <v/>
          </cell>
          <cell r="G311" t="str">
            <v/>
          </cell>
        </row>
        <row r="312">
          <cell r="B312">
            <v>985</v>
          </cell>
          <cell r="C312" t="str">
            <v>EXCELSIOR ISD</v>
          </cell>
          <cell r="D312">
            <v>32.9</v>
          </cell>
          <cell r="E312">
            <v>65.8</v>
          </cell>
          <cell r="F312">
            <v>2.5</v>
          </cell>
          <cell r="G312">
            <v>2.5</v>
          </cell>
        </row>
        <row r="313">
          <cell r="B313">
            <v>294</v>
          </cell>
          <cell r="C313" t="str">
            <v>FANNINDEL ISD</v>
          </cell>
          <cell r="D313" t="str">
            <v/>
          </cell>
          <cell r="E313">
            <v>131.6</v>
          </cell>
          <cell r="F313" t="str">
            <v/>
          </cell>
          <cell r="G313" t="str">
            <v/>
          </cell>
        </row>
        <row r="314">
          <cell r="B314">
            <v>3</v>
          </cell>
          <cell r="C314" t="str">
            <v>FRANKSTON ISD</v>
          </cell>
          <cell r="D314">
            <v>164.5</v>
          </cell>
          <cell r="E314">
            <v>164.5</v>
          </cell>
          <cell r="F314" t="str">
            <v/>
          </cell>
          <cell r="G314" t="str">
            <v/>
          </cell>
        </row>
        <row r="315">
          <cell r="B315">
            <v>1106</v>
          </cell>
          <cell r="C315" t="str">
            <v>FRUITVALE ISD</v>
          </cell>
          <cell r="D315">
            <v>137.76</v>
          </cell>
          <cell r="E315">
            <v>137.76</v>
          </cell>
          <cell r="F315" t="str">
            <v/>
          </cell>
          <cell r="G315" t="str">
            <v/>
          </cell>
        </row>
        <row r="316">
          <cell r="B316">
            <v>843</v>
          </cell>
          <cell r="C316" t="str">
            <v>GARRISON ISD</v>
          </cell>
          <cell r="D316">
            <v>229.32</v>
          </cell>
          <cell r="E316">
            <v>229.32</v>
          </cell>
          <cell r="F316" t="str">
            <v/>
          </cell>
          <cell r="G316" t="str">
            <v/>
          </cell>
        </row>
        <row r="317">
          <cell r="B317">
            <v>895</v>
          </cell>
          <cell r="C317" t="str">
            <v>GARY ISD</v>
          </cell>
          <cell r="D317" t="str">
            <v/>
          </cell>
          <cell r="E317" t="str">
            <v/>
          </cell>
          <cell r="F317">
            <v>0</v>
          </cell>
          <cell r="G317" t="str">
            <v/>
          </cell>
        </row>
        <row r="318">
          <cell r="B318">
            <v>1085</v>
          </cell>
          <cell r="C318" t="str">
            <v>GILMER ISD</v>
          </cell>
          <cell r="D318" t="str">
            <v/>
          </cell>
          <cell r="E318">
            <v>422.1</v>
          </cell>
          <cell r="F318" t="str">
            <v/>
          </cell>
          <cell r="G318" t="str">
            <v/>
          </cell>
        </row>
        <row r="319">
          <cell r="B319">
            <v>437</v>
          </cell>
          <cell r="C319" t="str">
            <v>GLADEWATER ISD</v>
          </cell>
          <cell r="D319">
            <v>331.45</v>
          </cell>
          <cell r="E319">
            <v>331.45</v>
          </cell>
          <cell r="F319" t="str">
            <v/>
          </cell>
          <cell r="G319" t="str">
            <v/>
          </cell>
        </row>
        <row r="320">
          <cell r="B320">
            <v>1102</v>
          </cell>
          <cell r="C320" t="str">
            <v>GRAND SALINE ISD</v>
          </cell>
          <cell r="D320">
            <v>164.5</v>
          </cell>
          <cell r="E320">
            <v>164.5</v>
          </cell>
          <cell r="F320" t="str">
            <v/>
          </cell>
          <cell r="G320" t="str">
            <v/>
          </cell>
        </row>
        <row r="321">
          <cell r="B321">
            <v>608</v>
          </cell>
          <cell r="C321" t="str">
            <v>GRAPELAND ISD</v>
          </cell>
          <cell r="D321">
            <v>652.30999999999995</v>
          </cell>
          <cell r="E321">
            <v>1044.3900000000001</v>
          </cell>
          <cell r="F321">
            <v>106.25</v>
          </cell>
          <cell r="G321">
            <v>225</v>
          </cell>
        </row>
        <row r="322">
          <cell r="B322">
            <v>622</v>
          </cell>
          <cell r="C322" t="str">
            <v>GREENVILLE ISD</v>
          </cell>
          <cell r="D322">
            <v>2522.6</v>
          </cell>
          <cell r="E322">
            <v>8338.06</v>
          </cell>
          <cell r="F322">
            <v>86.25</v>
          </cell>
          <cell r="G322">
            <v>86.25</v>
          </cell>
        </row>
        <row r="323">
          <cell r="B323">
            <v>536</v>
          </cell>
          <cell r="C323" t="str">
            <v>HALLSVILLE ISD</v>
          </cell>
          <cell r="D323">
            <v>673.62</v>
          </cell>
          <cell r="E323">
            <v>3899.6699999999996</v>
          </cell>
          <cell r="F323" t="str">
            <v/>
          </cell>
          <cell r="G323" t="str">
            <v/>
          </cell>
        </row>
        <row r="324">
          <cell r="B324">
            <v>537</v>
          </cell>
          <cell r="C324" t="str">
            <v>HARLETON ISD</v>
          </cell>
          <cell r="D324">
            <v>82.25</v>
          </cell>
          <cell r="E324">
            <v>264.95000000000005</v>
          </cell>
          <cell r="F324" t="str">
            <v/>
          </cell>
          <cell r="G324" t="str">
            <v/>
          </cell>
        </row>
        <row r="325">
          <cell r="B325">
            <v>1088</v>
          </cell>
          <cell r="C325" t="str">
            <v>HARMONY ISD</v>
          </cell>
          <cell r="D325" t="str">
            <v/>
          </cell>
          <cell r="E325" t="str">
            <v/>
          </cell>
          <cell r="F325" t="str">
            <v/>
          </cell>
          <cell r="G325" t="str">
            <v/>
          </cell>
        </row>
        <row r="326">
          <cell r="B326">
            <v>1048</v>
          </cell>
          <cell r="C326" t="str">
            <v>HARTS BLUFF ISD</v>
          </cell>
          <cell r="D326">
            <v>164.5</v>
          </cell>
          <cell r="E326">
            <v>164.5</v>
          </cell>
          <cell r="F326" t="str">
            <v/>
          </cell>
          <cell r="G326" t="str">
            <v/>
          </cell>
        </row>
        <row r="327">
          <cell r="B327">
            <v>1171</v>
          </cell>
          <cell r="C327" t="str">
            <v>HAWKINS ISD</v>
          </cell>
          <cell r="D327" t="str">
            <v/>
          </cell>
          <cell r="E327">
            <v>280.28000000000003</v>
          </cell>
          <cell r="F327" t="str">
            <v/>
          </cell>
          <cell r="G327" t="str">
            <v/>
          </cell>
        </row>
        <row r="328">
          <cell r="B328">
            <v>958</v>
          </cell>
          <cell r="C328" t="str">
            <v>HEMPHILL ISD</v>
          </cell>
          <cell r="D328">
            <v>82.25</v>
          </cell>
          <cell r="E328">
            <v>82.25</v>
          </cell>
          <cell r="F328" t="str">
            <v/>
          </cell>
          <cell r="G328" t="str">
            <v/>
          </cell>
        </row>
        <row r="329">
          <cell r="B329">
            <v>950</v>
          </cell>
          <cell r="C329" t="str">
            <v>HENDERSON ISD</v>
          </cell>
          <cell r="D329">
            <v>164.5</v>
          </cell>
          <cell r="E329">
            <v>164.5</v>
          </cell>
          <cell r="F329" t="str">
            <v/>
          </cell>
          <cell r="G329" t="str">
            <v/>
          </cell>
        </row>
        <row r="330">
          <cell r="B330">
            <v>104</v>
          </cell>
          <cell r="C330" t="str">
            <v>HOOKS ISD</v>
          </cell>
          <cell r="D330" t="str">
            <v/>
          </cell>
          <cell r="E330">
            <v>162.60999999999999</v>
          </cell>
          <cell r="F330" t="str">
            <v/>
          </cell>
          <cell r="G330" t="str">
            <v/>
          </cell>
        </row>
        <row r="331">
          <cell r="B331">
            <v>110</v>
          </cell>
          <cell r="C331" t="str">
            <v>HUBBARD ISD</v>
          </cell>
          <cell r="D331" t="str">
            <v/>
          </cell>
          <cell r="E331" t="str">
            <v/>
          </cell>
          <cell r="F331" t="str">
            <v/>
          </cell>
          <cell r="G331" t="str">
            <v/>
          </cell>
        </row>
        <row r="332">
          <cell r="B332">
            <v>10</v>
          </cell>
          <cell r="C332" t="str">
            <v>HUDSON ISD</v>
          </cell>
          <cell r="D332">
            <v>679.8</v>
          </cell>
          <cell r="E332">
            <v>1600.62</v>
          </cell>
          <cell r="F332" t="str">
            <v/>
          </cell>
          <cell r="G332" t="str">
            <v/>
          </cell>
        </row>
        <row r="333">
          <cell r="B333">
            <v>167</v>
          </cell>
          <cell r="C333" t="str">
            <v>HUGHES SPRINGS ISD</v>
          </cell>
          <cell r="D333" t="str">
            <v/>
          </cell>
          <cell r="E333" t="str">
            <v/>
          </cell>
          <cell r="F333">
            <v>0</v>
          </cell>
          <cell r="G333" t="str">
            <v/>
          </cell>
        </row>
        <row r="334">
          <cell r="B334">
            <v>12</v>
          </cell>
          <cell r="C334" t="str">
            <v>HUNTINGTON ISD</v>
          </cell>
          <cell r="D334">
            <v>32.9</v>
          </cell>
          <cell r="E334">
            <v>595.4</v>
          </cell>
          <cell r="F334" t="str">
            <v/>
          </cell>
          <cell r="G334" t="str">
            <v/>
          </cell>
        </row>
        <row r="335">
          <cell r="B335">
            <v>177</v>
          </cell>
          <cell r="C335" t="str">
            <v>JACKSONVILLE ISD</v>
          </cell>
          <cell r="D335">
            <v>164.5</v>
          </cell>
          <cell r="E335" t="str">
            <v/>
          </cell>
          <cell r="F335" t="str">
            <v/>
          </cell>
          <cell r="G335" t="str">
            <v/>
          </cell>
        </row>
        <row r="336">
          <cell r="B336">
            <v>765</v>
          </cell>
          <cell r="C336" t="str">
            <v>JEFFERSON ISD</v>
          </cell>
          <cell r="D336" t="str">
            <v/>
          </cell>
          <cell r="E336">
            <v>248.42999999999998</v>
          </cell>
          <cell r="F336" t="str">
            <v/>
          </cell>
          <cell r="G336" t="str">
            <v/>
          </cell>
        </row>
        <row r="337">
          <cell r="B337">
            <v>981</v>
          </cell>
          <cell r="C337" t="str">
            <v>JOAQUIN ISD</v>
          </cell>
          <cell r="D337">
            <v>608.02</v>
          </cell>
          <cell r="E337">
            <v>730.42</v>
          </cell>
          <cell r="F337" t="str">
            <v/>
          </cell>
          <cell r="G337" t="str">
            <v/>
          </cell>
        </row>
        <row r="338">
          <cell r="B338">
            <v>533</v>
          </cell>
          <cell r="C338" t="str">
            <v>KARNACK ISD</v>
          </cell>
          <cell r="D338" t="str">
            <v/>
          </cell>
          <cell r="E338">
            <v>436.06</v>
          </cell>
          <cell r="F338" t="str">
            <v/>
          </cell>
          <cell r="G338">
            <v>10</v>
          </cell>
        </row>
        <row r="339">
          <cell r="B339">
            <v>611</v>
          </cell>
          <cell r="C339" t="str">
            <v>KENNARD ISD</v>
          </cell>
          <cell r="D339">
            <v>164.5</v>
          </cell>
          <cell r="E339">
            <v>335.02</v>
          </cell>
          <cell r="F339" t="str">
            <v/>
          </cell>
          <cell r="G339" t="str">
            <v/>
          </cell>
        </row>
        <row r="340">
          <cell r="B340">
            <v>438</v>
          </cell>
          <cell r="C340" t="str">
            <v>KILGORE ISD</v>
          </cell>
          <cell r="D340">
            <v>409.5</v>
          </cell>
          <cell r="E340">
            <v>409.5</v>
          </cell>
          <cell r="F340" t="str">
            <v/>
          </cell>
          <cell r="G340" t="str">
            <v/>
          </cell>
        </row>
        <row r="341">
          <cell r="B341">
            <v>951</v>
          </cell>
          <cell r="C341" t="str">
            <v>LANEVILLE ISD</v>
          </cell>
          <cell r="D341">
            <v>32.9</v>
          </cell>
          <cell r="E341">
            <v>386.54</v>
          </cell>
          <cell r="F341" t="str">
            <v/>
          </cell>
          <cell r="G341">
            <v>10</v>
          </cell>
        </row>
        <row r="342">
          <cell r="B342">
            <v>558</v>
          </cell>
          <cell r="C342" t="str">
            <v>LAPOYNOR ISD</v>
          </cell>
          <cell r="D342">
            <v>164.5</v>
          </cell>
          <cell r="E342">
            <v>291.22000000000003</v>
          </cell>
          <cell r="F342" t="str">
            <v/>
          </cell>
          <cell r="G342" t="str">
            <v/>
          </cell>
        </row>
        <row r="343">
          <cell r="B343">
            <v>610</v>
          </cell>
          <cell r="C343" t="str">
            <v>LATEXO ISD</v>
          </cell>
          <cell r="D343">
            <v>131.19999999999999</v>
          </cell>
          <cell r="E343">
            <v>131.19999999999999</v>
          </cell>
          <cell r="F343" t="str">
            <v/>
          </cell>
          <cell r="G343" t="str">
            <v/>
          </cell>
        </row>
        <row r="344">
          <cell r="B344">
            <v>111</v>
          </cell>
          <cell r="C344" t="str">
            <v>LEARY ISD</v>
          </cell>
          <cell r="D344" t="str">
            <v/>
          </cell>
          <cell r="E344" t="str">
            <v/>
          </cell>
          <cell r="F344" t="str">
            <v/>
          </cell>
          <cell r="G344" t="str">
            <v/>
          </cell>
        </row>
        <row r="345">
          <cell r="B345">
            <v>731</v>
          </cell>
          <cell r="C345" t="str">
            <v>LEON ISD</v>
          </cell>
          <cell r="D345">
            <v>16.45</v>
          </cell>
          <cell r="E345">
            <v>16.45</v>
          </cell>
          <cell r="F345" t="str">
            <v/>
          </cell>
          <cell r="G345" t="str">
            <v/>
          </cell>
        </row>
        <row r="346">
          <cell r="B346">
            <v>952</v>
          </cell>
          <cell r="C346" t="str">
            <v>LEVERETTS CHAPEL ISD</v>
          </cell>
          <cell r="D346">
            <v>32.9</v>
          </cell>
          <cell r="E346">
            <v>179.06</v>
          </cell>
          <cell r="F346" t="str">
            <v/>
          </cell>
          <cell r="G346" t="str">
            <v/>
          </cell>
        </row>
        <row r="347">
          <cell r="B347">
            <v>107</v>
          </cell>
          <cell r="C347" t="str">
            <v>LIBERTY EYLAU ISD</v>
          </cell>
          <cell r="D347">
            <v>82.25</v>
          </cell>
          <cell r="E347">
            <v>82.25</v>
          </cell>
          <cell r="F347" t="str">
            <v/>
          </cell>
          <cell r="G347" t="str">
            <v/>
          </cell>
        </row>
        <row r="348">
          <cell r="B348">
            <v>992</v>
          </cell>
          <cell r="C348" t="str">
            <v>LINDALE ISD</v>
          </cell>
          <cell r="D348" t="str">
            <v/>
          </cell>
          <cell r="E348">
            <v>2630.04</v>
          </cell>
          <cell r="F348" t="str">
            <v/>
          </cell>
          <cell r="G348" t="str">
            <v/>
          </cell>
        </row>
        <row r="349">
          <cell r="B349">
            <v>623</v>
          </cell>
          <cell r="C349" t="str">
            <v>LONE OAK ISD</v>
          </cell>
          <cell r="D349">
            <v>164.5</v>
          </cell>
          <cell r="E349">
            <v>1333.64</v>
          </cell>
          <cell r="F349" t="str">
            <v/>
          </cell>
          <cell r="G349" t="str">
            <v/>
          </cell>
        </row>
        <row r="350">
          <cell r="B350">
            <v>439</v>
          </cell>
          <cell r="C350" t="str">
            <v>LONGVIEW ISD</v>
          </cell>
          <cell r="D350">
            <v>378</v>
          </cell>
          <cell r="E350">
            <v>378</v>
          </cell>
          <cell r="F350">
            <v>62.499999999999993</v>
          </cell>
          <cell r="G350">
            <v>124.99999999999999</v>
          </cell>
        </row>
        <row r="351">
          <cell r="B351">
            <v>609</v>
          </cell>
          <cell r="C351" t="str">
            <v>LOVELADY ISD</v>
          </cell>
          <cell r="D351">
            <v>1211.05</v>
          </cell>
          <cell r="E351">
            <v>312.13</v>
          </cell>
          <cell r="F351">
            <v>213.75</v>
          </cell>
          <cell r="G351">
            <v>266.25</v>
          </cell>
        </row>
        <row r="352">
          <cell r="B352">
            <v>11</v>
          </cell>
          <cell r="C352" t="str">
            <v>LUFKIN ISD</v>
          </cell>
          <cell r="D352" t="str">
            <v/>
          </cell>
          <cell r="E352">
            <v>164.5</v>
          </cell>
          <cell r="F352" t="str">
            <v/>
          </cell>
          <cell r="G352" t="str">
            <v/>
          </cell>
        </row>
        <row r="353">
          <cell r="B353">
            <v>555</v>
          </cell>
          <cell r="C353" t="str">
            <v>MALAKOFF ISD</v>
          </cell>
          <cell r="D353" t="str">
            <v/>
          </cell>
          <cell r="E353">
            <v>164.5</v>
          </cell>
          <cell r="F353" t="str">
            <v/>
          </cell>
          <cell r="G353" t="str">
            <v/>
          </cell>
        </row>
        <row r="354">
          <cell r="B354">
            <v>534</v>
          </cell>
          <cell r="C354" t="str">
            <v>MARSHALL ISD</v>
          </cell>
          <cell r="D354">
            <v>2160.9199999999996</v>
          </cell>
          <cell r="E354">
            <v>4675.82</v>
          </cell>
          <cell r="F354">
            <v>280</v>
          </cell>
          <cell r="G354">
            <v>192.5</v>
          </cell>
        </row>
        <row r="355">
          <cell r="B355">
            <v>1103</v>
          </cell>
          <cell r="C355" t="str">
            <v>MARTINS MILL ISD</v>
          </cell>
          <cell r="D355" t="str">
            <v/>
          </cell>
          <cell r="E355">
            <v>170.52</v>
          </cell>
          <cell r="F355" t="str">
            <v/>
          </cell>
          <cell r="G355" t="str">
            <v/>
          </cell>
        </row>
        <row r="356">
          <cell r="B356">
            <v>847</v>
          </cell>
          <cell r="C356" t="str">
            <v>MARTINSVILLE ISD</v>
          </cell>
          <cell r="D356">
            <v>133.98000000000002</v>
          </cell>
          <cell r="E356">
            <v>133.98000000000002</v>
          </cell>
          <cell r="F356" t="str">
            <v/>
          </cell>
          <cell r="G356" t="str">
            <v/>
          </cell>
        </row>
        <row r="357">
          <cell r="B357">
            <v>105</v>
          </cell>
          <cell r="C357" t="str">
            <v>MAUD ISD</v>
          </cell>
          <cell r="D357" t="str">
            <v/>
          </cell>
          <cell r="E357">
            <v>352.8</v>
          </cell>
          <cell r="F357" t="str">
            <v/>
          </cell>
          <cell r="G357" t="str">
            <v/>
          </cell>
        </row>
        <row r="358">
          <cell r="B358">
            <v>5830</v>
          </cell>
          <cell r="C358" t="str">
            <v>MEADOW OAKS EDUCATION</v>
          </cell>
          <cell r="D358" t="str">
            <v/>
          </cell>
          <cell r="E358">
            <v>2922.48</v>
          </cell>
          <cell r="F358" t="str">
            <v/>
          </cell>
          <cell r="G358" t="str">
            <v/>
          </cell>
        </row>
        <row r="359">
          <cell r="B359">
            <v>603</v>
          </cell>
          <cell r="C359" t="str">
            <v>MILLER GROVE ISD</v>
          </cell>
          <cell r="D359">
            <v>164.5</v>
          </cell>
          <cell r="E359">
            <v>322.84000000000003</v>
          </cell>
          <cell r="F359" t="str">
            <v/>
          </cell>
          <cell r="G359" t="str">
            <v/>
          </cell>
        </row>
        <row r="360">
          <cell r="B360">
            <v>1172</v>
          </cell>
          <cell r="C360" t="str">
            <v>MINEOLA ISD</v>
          </cell>
          <cell r="D360">
            <v>16.45</v>
          </cell>
          <cell r="E360">
            <v>246.75</v>
          </cell>
          <cell r="F360" t="str">
            <v/>
          </cell>
          <cell r="G360" t="str">
            <v/>
          </cell>
        </row>
        <row r="361">
          <cell r="B361">
            <v>953</v>
          </cell>
          <cell r="C361" t="str">
            <v>MOUNT ENTERPRISE ISD</v>
          </cell>
          <cell r="D361" t="str">
            <v/>
          </cell>
          <cell r="E361" t="str">
            <v/>
          </cell>
          <cell r="F361">
            <v>0</v>
          </cell>
          <cell r="G361" t="str">
            <v/>
          </cell>
        </row>
        <row r="362">
          <cell r="B362">
            <v>1045</v>
          </cell>
          <cell r="C362" t="str">
            <v>MOUNT PLEASANT ISD</v>
          </cell>
          <cell r="D362" t="str">
            <v/>
          </cell>
          <cell r="E362">
            <v>164.5</v>
          </cell>
          <cell r="F362" t="str">
            <v/>
          </cell>
          <cell r="G362" t="str">
            <v/>
          </cell>
        </row>
        <row r="363">
          <cell r="B363">
            <v>389</v>
          </cell>
          <cell r="C363" t="str">
            <v>MOUNT VERNON ISD</v>
          </cell>
          <cell r="D363">
            <v>164.5</v>
          </cell>
          <cell r="E363">
            <v>164.5</v>
          </cell>
          <cell r="F363" t="str">
            <v/>
          </cell>
          <cell r="G363" t="str">
            <v/>
          </cell>
        </row>
        <row r="364">
          <cell r="B364">
            <v>557</v>
          </cell>
          <cell r="C364" t="str">
            <v>MURCHISON ISD</v>
          </cell>
          <cell r="D364" t="str">
            <v/>
          </cell>
          <cell r="E364" t="str">
            <v/>
          </cell>
          <cell r="F364" t="str">
            <v/>
          </cell>
          <cell r="G364" t="str">
            <v/>
          </cell>
        </row>
        <row r="365">
          <cell r="B365">
            <v>844</v>
          </cell>
          <cell r="C365" t="str">
            <v>NACOGDOCHES ISD</v>
          </cell>
          <cell r="D365">
            <v>235.69000000000003</v>
          </cell>
          <cell r="E365">
            <v>1980.27</v>
          </cell>
          <cell r="F365" t="str">
            <v/>
          </cell>
          <cell r="G365" t="str">
            <v/>
          </cell>
        </row>
        <row r="366">
          <cell r="B366">
            <v>4</v>
          </cell>
          <cell r="C366" t="str">
            <v>NECHES ISD</v>
          </cell>
          <cell r="D366" t="str">
            <v/>
          </cell>
          <cell r="E366" t="str">
            <v/>
          </cell>
          <cell r="F366">
            <v>0</v>
          </cell>
          <cell r="G366" t="str">
            <v/>
          </cell>
        </row>
        <row r="367">
          <cell r="B367">
            <v>1089</v>
          </cell>
          <cell r="C367" t="str">
            <v>NEW DIANA ISD</v>
          </cell>
          <cell r="D367">
            <v>164.5</v>
          </cell>
          <cell r="E367">
            <v>164.5</v>
          </cell>
          <cell r="F367" t="str">
            <v/>
          </cell>
          <cell r="G367" t="str">
            <v/>
          </cell>
        </row>
        <row r="368">
          <cell r="B368">
            <v>179</v>
          </cell>
          <cell r="C368" t="str">
            <v>NEW SUMMERFIELD ISD</v>
          </cell>
          <cell r="D368">
            <v>164.5</v>
          </cell>
          <cell r="E368">
            <v>281.77999999999997</v>
          </cell>
          <cell r="F368" t="str">
            <v/>
          </cell>
          <cell r="G368" t="str">
            <v/>
          </cell>
        </row>
        <row r="369">
          <cell r="B369">
            <v>602</v>
          </cell>
          <cell r="C369" t="str">
            <v>NORTH HOPKINS ISD</v>
          </cell>
          <cell r="D369">
            <v>131.6</v>
          </cell>
          <cell r="E369">
            <v>131.6</v>
          </cell>
          <cell r="F369">
            <v>10</v>
          </cell>
          <cell r="G369">
            <v>20</v>
          </cell>
        </row>
        <row r="370">
          <cell r="B370">
            <v>708</v>
          </cell>
          <cell r="C370" t="str">
            <v>NORTH LAMAR ISD</v>
          </cell>
          <cell r="D370" t="str">
            <v/>
          </cell>
          <cell r="E370" t="str">
            <v/>
          </cell>
          <cell r="F370" t="str">
            <v/>
          </cell>
          <cell r="G370" t="str">
            <v/>
          </cell>
        </row>
        <row r="371">
          <cell r="B371">
            <v>730</v>
          </cell>
          <cell r="C371" t="str">
            <v>OAKWOOD ISD</v>
          </cell>
          <cell r="D371">
            <v>98.7</v>
          </cell>
          <cell r="E371">
            <v>353.5</v>
          </cell>
          <cell r="F371" t="str">
            <v/>
          </cell>
          <cell r="G371">
            <v>3.75</v>
          </cell>
        </row>
        <row r="372">
          <cell r="B372">
            <v>1086</v>
          </cell>
          <cell r="C372" t="str">
            <v>ORE CITY ISD</v>
          </cell>
          <cell r="D372" t="str">
            <v/>
          </cell>
          <cell r="E372">
            <v>871.25</v>
          </cell>
          <cell r="F372" t="str">
            <v/>
          </cell>
          <cell r="G372" t="str">
            <v/>
          </cell>
        </row>
        <row r="373">
          <cell r="B373">
            <v>954</v>
          </cell>
          <cell r="C373" t="str">
            <v>OVERTON ISD</v>
          </cell>
          <cell r="D373">
            <v>32.9</v>
          </cell>
          <cell r="E373">
            <v>215.60000000000002</v>
          </cell>
          <cell r="F373" t="str">
            <v/>
          </cell>
          <cell r="G373" t="str">
            <v/>
          </cell>
        </row>
        <row r="374">
          <cell r="B374">
            <v>5</v>
          </cell>
          <cell r="C374" t="str">
            <v>PALESTINE ISD</v>
          </cell>
          <cell r="D374">
            <v>5803.09</v>
          </cell>
          <cell r="E374">
            <v>5821.09</v>
          </cell>
          <cell r="F374">
            <v>996.25</v>
          </cell>
          <cell r="G374">
            <v>1183.75</v>
          </cell>
        </row>
        <row r="375">
          <cell r="B375">
            <v>707</v>
          </cell>
          <cell r="C375" t="str">
            <v>PARIS ISD</v>
          </cell>
          <cell r="D375" t="str">
            <v/>
          </cell>
          <cell r="E375" t="str">
            <v/>
          </cell>
          <cell r="F375" t="str">
            <v/>
          </cell>
          <cell r="G375" t="str">
            <v/>
          </cell>
        </row>
        <row r="376">
          <cell r="B376">
            <v>839</v>
          </cell>
          <cell r="C376" t="str">
            <v>PEWITT CONS ISD</v>
          </cell>
          <cell r="D376" t="str">
            <v/>
          </cell>
          <cell r="E376">
            <v>169</v>
          </cell>
          <cell r="F376" t="str">
            <v/>
          </cell>
          <cell r="G376" t="str">
            <v/>
          </cell>
        </row>
        <row r="377">
          <cell r="B377">
            <v>440</v>
          </cell>
          <cell r="C377" t="str">
            <v>PINE TREE ISD</v>
          </cell>
          <cell r="D377" t="str">
            <v/>
          </cell>
          <cell r="E377">
            <v>164.5</v>
          </cell>
          <cell r="F377" t="str">
            <v/>
          </cell>
          <cell r="G377" t="str">
            <v/>
          </cell>
        </row>
        <row r="378">
          <cell r="B378">
            <v>161</v>
          </cell>
          <cell r="C378" t="str">
            <v>PITTSBURG ISD</v>
          </cell>
          <cell r="D378">
            <v>164.5</v>
          </cell>
          <cell r="E378">
            <v>164.5</v>
          </cell>
          <cell r="F378" t="str">
            <v/>
          </cell>
          <cell r="G378" t="str">
            <v/>
          </cell>
        </row>
        <row r="379">
          <cell r="B379">
            <v>109</v>
          </cell>
          <cell r="C379" t="str">
            <v>PLEASANT GROVE ISD</v>
          </cell>
          <cell r="D379">
            <v>111.52</v>
          </cell>
          <cell r="E379">
            <v>788.21999999999991</v>
          </cell>
          <cell r="F379">
            <v>1.25</v>
          </cell>
          <cell r="G379">
            <v>1.25</v>
          </cell>
        </row>
        <row r="380">
          <cell r="B380">
            <v>709</v>
          </cell>
          <cell r="C380" t="str">
            <v>PRAIRILAND ISD</v>
          </cell>
          <cell r="D380" t="str">
            <v/>
          </cell>
          <cell r="E380">
            <v>164.5</v>
          </cell>
          <cell r="F380" t="str">
            <v/>
          </cell>
          <cell r="G380" t="str">
            <v/>
          </cell>
        </row>
        <row r="381">
          <cell r="B381">
            <v>169</v>
          </cell>
          <cell r="C381" t="str">
            <v>QUEEN CITY ISD</v>
          </cell>
          <cell r="D381" t="str">
            <v/>
          </cell>
          <cell r="E381" t="str">
            <v/>
          </cell>
          <cell r="F381" t="str">
            <v/>
          </cell>
          <cell r="G381" t="str">
            <v/>
          </cell>
        </row>
        <row r="382">
          <cell r="B382">
            <v>624</v>
          </cell>
          <cell r="C382" t="str">
            <v>QUINLAN ISD</v>
          </cell>
          <cell r="D382">
            <v>164.5</v>
          </cell>
          <cell r="E382">
            <v>164.5</v>
          </cell>
          <cell r="F382" t="str">
            <v/>
          </cell>
          <cell r="G382" t="str">
            <v/>
          </cell>
        </row>
        <row r="383">
          <cell r="B383">
            <v>1173</v>
          </cell>
          <cell r="C383" t="str">
            <v>QUITMAN ISD</v>
          </cell>
          <cell r="D383" t="str">
            <v/>
          </cell>
          <cell r="E383">
            <v>164.5</v>
          </cell>
          <cell r="F383" t="str">
            <v/>
          </cell>
          <cell r="G383" t="str">
            <v/>
          </cell>
        </row>
        <row r="384">
          <cell r="B384">
            <v>924</v>
          </cell>
          <cell r="C384" t="str">
            <v>RAINS ISD</v>
          </cell>
          <cell r="D384" t="str">
            <v/>
          </cell>
          <cell r="E384">
            <v>1100</v>
          </cell>
          <cell r="F384" t="str">
            <v/>
          </cell>
          <cell r="G384">
            <v>37.5</v>
          </cell>
        </row>
        <row r="385">
          <cell r="B385">
            <v>930</v>
          </cell>
          <cell r="C385" t="str">
            <v>RIVERCREST ISD</v>
          </cell>
          <cell r="D385" t="str">
            <v/>
          </cell>
          <cell r="E385">
            <v>122.4</v>
          </cell>
          <cell r="F385" t="str">
            <v/>
          </cell>
          <cell r="G385" t="str">
            <v/>
          </cell>
        </row>
        <row r="386">
          <cell r="B386">
            <v>178</v>
          </cell>
          <cell r="C386" t="str">
            <v>RUSK ISD</v>
          </cell>
          <cell r="D386">
            <v>164.5</v>
          </cell>
          <cell r="E386">
            <v>164.5</v>
          </cell>
          <cell r="F386" t="str">
            <v/>
          </cell>
          <cell r="G386" t="str">
            <v/>
          </cell>
        </row>
        <row r="387">
          <cell r="B387">
            <v>441</v>
          </cell>
          <cell r="C387" t="str">
            <v>SABINE ISD</v>
          </cell>
          <cell r="D387">
            <v>164.5</v>
          </cell>
          <cell r="E387">
            <v>164.5</v>
          </cell>
          <cell r="F387" t="str">
            <v/>
          </cell>
          <cell r="G387" t="str">
            <v/>
          </cell>
        </row>
        <row r="388">
          <cell r="B388">
            <v>605</v>
          </cell>
          <cell r="C388" t="str">
            <v>SALTILLO ISD</v>
          </cell>
          <cell r="D388">
            <v>164.5</v>
          </cell>
          <cell r="E388">
            <v>164.5</v>
          </cell>
          <cell r="F388" t="str">
            <v/>
          </cell>
          <cell r="G388" t="str">
            <v/>
          </cell>
        </row>
        <row r="389">
          <cell r="B389">
            <v>960</v>
          </cell>
          <cell r="C389" t="str">
            <v>SAN AUGUSTINE ISD</v>
          </cell>
          <cell r="D389" t="str">
            <v/>
          </cell>
          <cell r="E389">
            <v>293.02</v>
          </cell>
          <cell r="F389" t="str">
            <v/>
          </cell>
          <cell r="G389" t="str">
            <v/>
          </cell>
        </row>
        <row r="390">
          <cell r="B390">
            <v>982</v>
          </cell>
          <cell r="C390" t="str">
            <v>SHELBYVILLE ISD</v>
          </cell>
          <cell r="D390">
            <v>365.40000000000003</v>
          </cell>
          <cell r="E390">
            <v>1163.26</v>
          </cell>
          <cell r="F390">
            <v>53.75</v>
          </cell>
          <cell r="G390">
            <v>53.75</v>
          </cell>
        </row>
        <row r="391">
          <cell r="B391">
            <v>108</v>
          </cell>
          <cell r="C391" t="str">
            <v>SIMMS ISD</v>
          </cell>
          <cell r="D391">
            <v>164.5</v>
          </cell>
          <cell r="E391">
            <v>164.5</v>
          </cell>
          <cell r="F391" t="str">
            <v/>
          </cell>
          <cell r="G391" t="str">
            <v/>
          </cell>
        </row>
        <row r="392">
          <cell r="B392">
            <v>7</v>
          </cell>
          <cell r="C392" t="str">
            <v>SLOCUM ISD</v>
          </cell>
          <cell r="D392">
            <v>131.19999999999999</v>
          </cell>
          <cell r="E392">
            <v>131.19999999999999</v>
          </cell>
          <cell r="F392" t="str">
            <v/>
          </cell>
          <cell r="G392" t="str">
            <v/>
          </cell>
        </row>
        <row r="393">
          <cell r="B393">
            <v>442</v>
          </cell>
          <cell r="C393" t="str">
            <v>SPRING HILL ISD</v>
          </cell>
          <cell r="D393">
            <v>164.5</v>
          </cell>
          <cell r="E393">
            <v>164.5</v>
          </cell>
          <cell r="F393" t="str">
            <v/>
          </cell>
          <cell r="G393" t="str">
            <v/>
          </cell>
        </row>
        <row r="394">
          <cell r="B394">
            <v>606</v>
          </cell>
          <cell r="C394" t="str">
            <v>SULPHUR BLUFF ISD</v>
          </cell>
          <cell r="D394">
            <v>164.5</v>
          </cell>
          <cell r="E394">
            <v>164.5</v>
          </cell>
          <cell r="F394" t="str">
            <v/>
          </cell>
          <cell r="G394" t="str">
            <v/>
          </cell>
        </row>
        <row r="395">
          <cell r="B395">
            <v>600</v>
          </cell>
          <cell r="C395" t="str">
            <v>SULPHUR SPRINGS ISD</v>
          </cell>
          <cell r="D395" t="str">
            <v/>
          </cell>
          <cell r="E395">
            <v>164.5</v>
          </cell>
          <cell r="F395" t="str">
            <v/>
          </cell>
          <cell r="G395" t="str">
            <v/>
          </cell>
        </row>
        <row r="396">
          <cell r="B396">
            <v>955</v>
          </cell>
          <cell r="C396" t="str">
            <v>TATUM ISD</v>
          </cell>
          <cell r="D396">
            <v>164.5</v>
          </cell>
          <cell r="E396">
            <v>164.5</v>
          </cell>
          <cell r="F396" t="str">
            <v/>
          </cell>
          <cell r="G396" t="str">
            <v/>
          </cell>
        </row>
        <row r="397">
          <cell r="B397">
            <v>983</v>
          </cell>
          <cell r="C397" t="str">
            <v>TENAHA ISD</v>
          </cell>
          <cell r="D397">
            <v>175.5</v>
          </cell>
          <cell r="E397">
            <v>1347.83</v>
          </cell>
          <cell r="F397" t="str">
            <v/>
          </cell>
          <cell r="G397" t="str">
            <v/>
          </cell>
        </row>
        <row r="398">
          <cell r="B398">
            <v>106</v>
          </cell>
          <cell r="C398" t="str">
            <v>TEXARKANA ISD</v>
          </cell>
          <cell r="D398">
            <v>216.58</v>
          </cell>
          <cell r="E398">
            <v>619.78</v>
          </cell>
          <cell r="F398" t="str">
            <v/>
          </cell>
          <cell r="G398" t="str">
            <v/>
          </cell>
        </row>
        <row r="399">
          <cell r="B399">
            <v>984</v>
          </cell>
          <cell r="C399" t="str">
            <v>TIMPSON ISD</v>
          </cell>
          <cell r="D399">
            <v>243.96999999999997</v>
          </cell>
          <cell r="E399">
            <v>408.46999999999997</v>
          </cell>
          <cell r="F399">
            <v>7.5</v>
          </cell>
          <cell r="G399">
            <v>11.25</v>
          </cell>
        </row>
        <row r="400">
          <cell r="B400">
            <v>556</v>
          </cell>
          <cell r="C400" t="str">
            <v>TRINIDAD ISD</v>
          </cell>
          <cell r="D400">
            <v>164.5</v>
          </cell>
          <cell r="E400">
            <v>164.5</v>
          </cell>
          <cell r="F400" t="str">
            <v/>
          </cell>
          <cell r="G400" t="str">
            <v/>
          </cell>
        </row>
        <row r="401">
          <cell r="B401">
            <v>993</v>
          </cell>
          <cell r="C401" t="str">
            <v>TROUP ISD</v>
          </cell>
          <cell r="D401" t="str">
            <v/>
          </cell>
          <cell r="E401">
            <v>164.5</v>
          </cell>
          <cell r="F401" t="str">
            <v/>
          </cell>
          <cell r="G401" t="str">
            <v/>
          </cell>
        </row>
        <row r="402">
          <cell r="B402">
            <v>994</v>
          </cell>
          <cell r="C402" t="str">
            <v>TYLER ISD</v>
          </cell>
          <cell r="D402" t="str">
            <v/>
          </cell>
          <cell r="E402" t="str">
            <v/>
          </cell>
          <cell r="F402">
            <v>0</v>
          </cell>
          <cell r="G402" t="str">
            <v/>
          </cell>
        </row>
        <row r="403">
          <cell r="B403">
            <v>1090</v>
          </cell>
          <cell r="C403" t="str">
            <v>UNION GROVE ISD</v>
          </cell>
          <cell r="D403">
            <v>98.7</v>
          </cell>
          <cell r="E403">
            <v>98.7</v>
          </cell>
          <cell r="F403" t="str">
            <v/>
          </cell>
          <cell r="G403" t="str">
            <v/>
          </cell>
        </row>
        <row r="404">
          <cell r="B404">
            <v>1087</v>
          </cell>
          <cell r="C404" t="str">
            <v>UNION HILL ISD</v>
          </cell>
          <cell r="D404" t="str">
            <v/>
          </cell>
          <cell r="E404" t="str">
            <v/>
          </cell>
          <cell r="F404" t="str">
            <v/>
          </cell>
          <cell r="G404" t="str">
            <v/>
          </cell>
        </row>
        <row r="405">
          <cell r="B405">
            <v>1104</v>
          </cell>
          <cell r="C405" t="str">
            <v>VAN ISD</v>
          </cell>
          <cell r="D405">
            <v>832.5100000000001</v>
          </cell>
          <cell r="E405">
            <v>1582.4700000000003</v>
          </cell>
          <cell r="F405" t="str">
            <v/>
          </cell>
          <cell r="G405" t="str">
            <v/>
          </cell>
        </row>
        <row r="406">
          <cell r="B406">
            <v>1350</v>
          </cell>
          <cell r="C406" t="str">
            <v>VAN ZANDT COUNTY JUVENILE PROBATION DEPARTMENT</v>
          </cell>
          <cell r="D406">
            <v>98.7</v>
          </cell>
          <cell r="E406">
            <v>98.699999999999989</v>
          </cell>
          <cell r="F406">
            <v>5</v>
          </cell>
          <cell r="G406">
            <v>5</v>
          </cell>
        </row>
        <row r="407">
          <cell r="B407">
            <v>535</v>
          </cell>
          <cell r="C407" t="str">
            <v>WASKOM ISD</v>
          </cell>
          <cell r="D407">
            <v>327.60000000000002</v>
          </cell>
          <cell r="E407">
            <v>908.85</v>
          </cell>
          <cell r="F407">
            <v>22.5</v>
          </cell>
          <cell r="G407">
            <v>22.5</v>
          </cell>
        </row>
        <row r="408">
          <cell r="B408">
            <v>180</v>
          </cell>
          <cell r="C408" t="str">
            <v>WELLS ISD</v>
          </cell>
          <cell r="D408">
            <v>32.9</v>
          </cell>
          <cell r="E408">
            <v>32.9</v>
          </cell>
          <cell r="F408" t="str">
            <v/>
          </cell>
          <cell r="G408" t="str">
            <v/>
          </cell>
        </row>
        <row r="409">
          <cell r="B409">
            <v>957</v>
          </cell>
          <cell r="C409" t="str">
            <v>WEST RUSK ISD</v>
          </cell>
          <cell r="D409">
            <v>164.5</v>
          </cell>
          <cell r="E409">
            <v>164.5</v>
          </cell>
          <cell r="F409" t="str">
            <v/>
          </cell>
          <cell r="G409" t="str">
            <v/>
          </cell>
        </row>
        <row r="410">
          <cell r="B410">
            <v>959</v>
          </cell>
          <cell r="C410" t="str">
            <v>WEST SABINE ISD</v>
          </cell>
          <cell r="D410">
            <v>158.34</v>
          </cell>
          <cell r="E410">
            <v>191.14</v>
          </cell>
          <cell r="F410" t="str">
            <v/>
          </cell>
          <cell r="G410" t="str">
            <v/>
          </cell>
        </row>
        <row r="411">
          <cell r="B411">
            <v>6</v>
          </cell>
          <cell r="C411" t="str">
            <v>WESTWOOD ISD</v>
          </cell>
          <cell r="D411" t="str">
            <v/>
          </cell>
          <cell r="E411">
            <v>164.5</v>
          </cell>
          <cell r="F411" t="str">
            <v/>
          </cell>
          <cell r="G411" t="str">
            <v/>
          </cell>
        </row>
        <row r="412">
          <cell r="B412">
            <v>443</v>
          </cell>
          <cell r="C412" t="str">
            <v>WHITE OAK ISD</v>
          </cell>
          <cell r="D412">
            <v>146.16</v>
          </cell>
          <cell r="E412">
            <v>536.76</v>
          </cell>
          <cell r="F412" t="str">
            <v/>
          </cell>
          <cell r="G412" t="str">
            <v/>
          </cell>
        </row>
        <row r="413">
          <cell r="B413">
            <v>995</v>
          </cell>
          <cell r="C413" t="str">
            <v>WHITEHOUSE ISD</v>
          </cell>
          <cell r="D413" t="str">
            <v/>
          </cell>
          <cell r="E413">
            <v>164.5</v>
          </cell>
          <cell r="F413" t="str">
            <v/>
          </cell>
          <cell r="G413" t="str">
            <v/>
          </cell>
        </row>
        <row r="414">
          <cell r="B414">
            <v>1105</v>
          </cell>
          <cell r="C414" t="str">
            <v>WILLS POINT ISD</v>
          </cell>
          <cell r="D414">
            <v>222.95</v>
          </cell>
          <cell r="E414">
            <v>2835.2599999999998</v>
          </cell>
          <cell r="F414" t="str">
            <v/>
          </cell>
          <cell r="G414" t="str">
            <v/>
          </cell>
        </row>
        <row r="415">
          <cell r="B415">
            <v>1176</v>
          </cell>
          <cell r="C415" t="str">
            <v>WINNSBORO ISD</v>
          </cell>
          <cell r="D415">
            <v>164.5</v>
          </cell>
          <cell r="E415">
            <v>164.5</v>
          </cell>
          <cell r="F415" t="str">
            <v/>
          </cell>
          <cell r="G415" t="str">
            <v/>
          </cell>
        </row>
        <row r="416">
          <cell r="B416">
            <v>997</v>
          </cell>
          <cell r="C416" t="str">
            <v>WINONA ISD</v>
          </cell>
          <cell r="D416">
            <v>131.6</v>
          </cell>
          <cell r="E416" t="str">
            <v/>
          </cell>
          <cell r="F416" t="str">
            <v/>
          </cell>
          <cell r="G416" t="str">
            <v/>
          </cell>
        </row>
        <row r="417">
          <cell r="B417">
            <v>845</v>
          </cell>
          <cell r="C417" t="str">
            <v>WODEN ISD</v>
          </cell>
          <cell r="D417">
            <v>197.47000000000003</v>
          </cell>
          <cell r="E417">
            <v>1062.67</v>
          </cell>
          <cell r="F417" t="str">
            <v/>
          </cell>
          <cell r="G417" t="str">
            <v/>
          </cell>
        </row>
        <row r="418">
          <cell r="B418">
            <v>625</v>
          </cell>
          <cell r="C418" t="str">
            <v>WOLFE CITY ISD</v>
          </cell>
          <cell r="D418">
            <v>170.52</v>
          </cell>
          <cell r="E418">
            <v>482.65</v>
          </cell>
          <cell r="F418" t="str">
            <v/>
          </cell>
          <cell r="G418" t="str">
            <v/>
          </cell>
        </row>
        <row r="419">
          <cell r="B419">
            <v>1174</v>
          </cell>
          <cell r="C419" t="str">
            <v>YANTIS ISD</v>
          </cell>
          <cell r="D419">
            <v>164.5</v>
          </cell>
          <cell r="E419">
            <v>164.5</v>
          </cell>
          <cell r="F419" t="str">
            <v/>
          </cell>
          <cell r="G419" t="str">
            <v/>
          </cell>
        </row>
        <row r="420">
          <cell r="B420">
            <v>14</v>
          </cell>
          <cell r="C420" t="str">
            <v>ZAVALLA ISD</v>
          </cell>
          <cell r="D420" t="str">
            <v/>
          </cell>
          <cell r="E420">
            <v>164.5</v>
          </cell>
          <cell r="F420" t="str">
            <v/>
          </cell>
          <cell r="G420" t="str">
            <v/>
          </cell>
        </row>
        <row r="421">
          <cell r="B421">
            <v>479</v>
          </cell>
          <cell r="C421" t="str">
            <v>ACADEMY OF ACCELERATED LEARNING INC</v>
          </cell>
          <cell r="D421" t="str">
            <v/>
          </cell>
          <cell r="E421" t="str">
            <v/>
          </cell>
          <cell r="F421" t="str">
            <v/>
          </cell>
          <cell r="G421" t="str">
            <v/>
          </cell>
        </row>
        <row r="422">
          <cell r="B422">
            <v>500</v>
          </cell>
          <cell r="C422" t="str">
            <v>ACCELERATED INTERMEDIATE ACADEMY</v>
          </cell>
          <cell r="D422" t="str">
            <v/>
          </cell>
          <cell r="E422" t="str">
            <v/>
          </cell>
          <cell r="F422" t="str">
            <v/>
          </cell>
          <cell r="G422" t="str">
            <v/>
          </cell>
        </row>
        <row r="423">
          <cell r="B423">
            <v>513</v>
          </cell>
          <cell r="C423" t="str">
            <v>ALDINE ISD</v>
          </cell>
          <cell r="D423">
            <v>32.9</v>
          </cell>
          <cell r="E423">
            <v>197.4</v>
          </cell>
          <cell r="F423" t="str">
            <v/>
          </cell>
          <cell r="G423" t="str">
            <v/>
          </cell>
        </row>
        <row r="424">
          <cell r="B424">
            <v>514</v>
          </cell>
          <cell r="C424" t="str">
            <v>ALIEF ISD</v>
          </cell>
          <cell r="D424" t="str">
            <v/>
          </cell>
          <cell r="E424">
            <v>164.5</v>
          </cell>
          <cell r="F424" t="str">
            <v/>
          </cell>
          <cell r="G424" t="str">
            <v/>
          </cell>
        </row>
        <row r="425">
          <cell r="B425">
            <v>483</v>
          </cell>
          <cell r="C425" t="str">
            <v>ALIEF MONTESSORI COMMUNITY SCHOOL</v>
          </cell>
          <cell r="D425">
            <v>358.72</v>
          </cell>
          <cell r="E425">
            <v>582.40000000000009</v>
          </cell>
          <cell r="F425">
            <v>1.25</v>
          </cell>
          <cell r="G425">
            <v>1.25</v>
          </cell>
        </row>
        <row r="426">
          <cell r="B426">
            <v>112</v>
          </cell>
          <cell r="C426" t="str">
            <v>ALVIN ISD</v>
          </cell>
          <cell r="D426" t="str">
            <v/>
          </cell>
          <cell r="E426">
            <v>164.5</v>
          </cell>
          <cell r="F426" t="str">
            <v/>
          </cell>
          <cell r="G426" t="str">
            <v/>
          </cell>
        </row>
        <row r="427">
          <cell r="B427">
            <v>401</v>
          </cell>
          <cell r="C427" t="str">
            <v>AMBASSADORS PREPARATORY ACADEMY</v>
          </cell>
          <cell r="D427">
            <v>343.86</v>
          </cell>
          <cell r="E427">
            <v>343.85999999999996</v>
          </cell>
          <cell r="F427" t="str">
            <v/>
          </cell>
          <cell r="G427" t="str">
            <v/>
          </cell>
        </row>
        <row r="428">
          <cell r="B428">
            <v>173</v>
          </cell>
          <cell r="C428" t="str">
            <v>ANAHUAC ISD</v>
          </cell>
          <cell r="D428" t="str">
            <v/>
          </cell>
          <cell r="E428">
            <v>705.7</v>
          </cell>
          <cell r="F428" t="str">
            <v/>
          </cell>
          <cell r="G428" t="str">
            <v/>
          </cell>
        </row>
        <row r="429">
          <cell r="B429">
            <v>444</v>
          </cell>
          <cell r="C429" t="str">
            <v>ANDERSONSHIRO CONS ISD</v>
          </cell>
          <cell r="D429">
            <v>164.5</v>
          </cell>
          <cell r="E429">
            <v>164.5</v>
          </cell>
          <cell r="F429">
            <v>12.5</v>
          </cell>
          <cell r="G429">
            <v>12.5</v>
          </cell>
        </row>
        <row r="430">
          <cell r="B430">
            <v>113</v>
          </cell>
          <cell r="C430" t="str">
            <v>ANGLETON ISD</v>
          </cell>
          <cell r="D430">
            <v>1377.66</v>
          </cell>
          <cell r="E430">
            <v>1377.66</v>
          </cell>
          <cell r="F430" t="str">
            <v/>
          </cell>
          <cell r="G430" t="str">
            <v/>
          </cell>
        </row>
        <row r="431">
          <cell r="B431">
            <v>1078</v>
          </cell>
          <cell r="C431" t="str">
            <v>APPLE SPRINGS ISD</v>
          </cell>
          <cell r="D431" t="str">
            <v/>
          </cell>
          <cell r="E431">
            <v>82.25</v>
          </cell>
          <cell r="F431" t="str">
            <v/>
          </cell>
          <cell r="G431" t="str">
            <v/>
          </cell>
        </row>
        <row r="432">
          <cell r="B432">
            <v>4990</v>
          </cell>
          <cell r="C432" t="str">
            <v>ARCHDIOCESE OF GALVESTONHOUSTON</v>
          </cell>
          <cell r="D432" t="str">
            <v/>
          </cell>
          <cell r="E432" t="str">
            <v/>
          </cell>
          <cell r="F432" t="str">
            <v/>
          </cell>
          <cell r="G432" t="str">
            <v/>
          </cell>
        </row>
        <row r="433">
          <cell r="B433">
            <v>473</v>
          </cell>
          <cell r="C433" t="str">
            <v>ARISTOI CLASSICAL ACADEMY INC</v>
          </cell>
          <cell r="D433">
            <v>263.2</v>
          </cell>
          <cell r="E433">
            <v>518.32999999999993</v>
          </cell>
          <cell r="F433">
            <v>6.25</v>
          </cell>
          <cell r="G433">
            <v>6.25</v>
          </cell>
        </row>
        <row r="434">
          <cell r="B434">
            <v>474</v>
          </cell>
          <cell r="C434" t="str">
            <v>ASSN FOR THE ADVANCEMENT OF MEXICAN AMERICANS</v>
          </cell>
          <cell r="D434" t="str">
            <v/>
          </cell>
          <cell r="E434">
            <v>375.49</v>
          </cell>
          <cell r="F434" t="str">
            <v/>
          </cell>
          <cell r="G434">
            <v>8.75</v>
          </cell>
        </row>
        <row r="435">
          <cell r="B435">
            <v>504</v>
          </cell>
          <cell r="C435" t="str">
            <v>BAKERRIPLEY</v>
          </cell>
          <cell r="D435" t="str">
            <v/>
          </cell>
          <cell r="E435" t="str">
            <v/>
          </cell>
          <cell r="F435" t="str">
            <v/>
          </cell>
          <cell r="G435" t="str">
            <v/>
          </cell>
        </row>
        <row r="436">
          <cell r="B436">
            <v>174</v>
          </cell>
          <cell r="C436" t="str">
            <v>BARBERS HILL ISD</v>
          </cell>
          <cell r="D436">
            <v>219.02</v>
          </cell>
          <cell r="E436">
            <v>383.52</v>
          </cell>
          <cell r="F436" t="str">
            <v/>
          </cell>
          <cell r="G436" t="str">
            <v/>
          </cell>
        </row>
        <row r="437">
          <cell r="B437">
            <v>769</v>
          </cell>
          <cell r="C437" t="str">
            <v>BAY CITY ISD</v>
          </cell>
          <cell r="D437">
            <v>223.43</v>
          </cell>
          <cell r="E437">
            <v>1394.3500000000001</v>
          </cell>
          <cell r="F437">
            <v>5</v>
          </cell>
          <cell r="G437">
            <v>5</v>
          </cell>
        </row>
        <row r="438">
          <cell r="B438">
            <v>654</v>
          </cell>
          <cell r="C438" t="str">
            <v>BEAUMONT ISD</v>
          </cell>
          <cell r="D438">
            <v>32.9</v>
          </cell>
          <cell r="E438">
            <v>6119</v>
          </cell>
          <cell r="F438" t="str">
            <v/>
          </cell>
          <cell r="G438" t="str">
            <v/>
          </cell>
        </row>
        <row r="439">
          <cell r="B439">
            <v>26</v>
          </cell>
          <cell r="C439" t="str">
            <v>BELLVILLE ISD</v>
          </cell>
          <cell r="D439" t="str">
            <v/>
          </cell>
          <cell r="E439" t="str">
            <v/>
          </cell>
          <cell r="F439">
            <v>0</v>
          </cell>
          <cell r="G439" t="str">
            <v/>
          </cell>
        </row>
        <row r="440">
          <cell r="B440">
            <v>912</v>
          </cell>
          <cell r="C440" t="str">
            <v>BIG SANDY ISDDALLARDSVILLE</v>
          </cell>
          <cell r="D440" t="str">
            <v/>
          </cell>
          <cell r="E440">
            <v>316.72000000000003</v>
          </cell>
          <cell r="F440" t="str">
            <v/>
          </cell>
          <cell r="G440" t="str">
            <v/>
          </cell>
        </row>
        <row r="441">
          <cell r="B441">
            <v>1125</v>
          </cell>
          <cell r="C441" t="str">
            <v>BOLING ISD</v>
          </cell>
          <cell r="D441" t="str">
            <v/>
          </cell>
          <cell r="E441">
            <v>385.95</v>
          </cell>
          <cell r="F441" t="str">
            <v/>
          </cell>
          <cell r="G441" t="str">
            <v/>
          </cell>
        </row>
        <row r="442">
          <cell r="B442">
            <v>1685</v>
          </cell>
          <cell r="C442" t="str">
            <v>BOYS AND GIRLS CLUB OF AUSTIN COUNTY INC</v>
          </cell>
          <cell r="D442" t="str">
            <v/>
          </cell>
          <cell r="E442" t="str">
            <v/>
          </cell>
          <cell r="F442" t="str">
            <v/>
          </cell>
          <cell r="G442" t="str">
            <v/>
          </cell>
        </row>
        <row r="443">
          <cell r="B443">
            <v>1231</v>
          </cell>
          <cell r="C443" t="str">
            <v>BRAZORIA COUNTY JUVENILE PROBATION DEPT</v>
          </cell>
          <cell r="D443" t="str">
            <v/>
          </cell>
          <cell r="E443">
            <v>146.16</v>
          </cell>
          <cell r="F443" t="str">
            <v/>
          </cell>
          <cell r="G443" t="str">
            <v/>
          </cell>
        </row>
        <row r="444">
          <cell r="B444">
            <v>1228</v>
          </cell>
          <cell r="C444" t="str">
            <v>BRAZOS COUNTY JUVENILE SERVICES</v>
          </cell>
          <cell r="D444">
            <v>115.14999999999999</v>
          </cell>
          <cell r="E444">
            <v>115.14999999999999</v>
          </cell>
          <cell r="F444">
            <v>8.75</v>
          </cell>
          <cell r="G444">
            <v>15</v>
          </cell>
        </row>
        <row r="445">
          <cell r="B445">
            <v>28</v>
          </cell>
          <cell r="C445" t="str">
            <v>BRAZOS ISD</v>
          </cell>
          <cell r="D445">
            <v>419.05</v>
          </cell>
          <cell r="E445">
            <v>647.45999999999992</v>
          </cell>
          <cell r="F445">
            <v>20</v>
          </cell>
          <cell r="G445">
            <v>20</v>
          </cell>
        </row>
        <row r="446">
          <cell r="B446">
            <v>115</v>
          </cell>
          <cell r="C446" t="str">
            <v>BRAZOSPORT ISD</v>
          </cell>
          <cell r="D446" t="str">
            <v/>
          </cell>
          <cell r="E446" t="str">
            <v/>
          </cell>
          <cell r="F446" t="str">
            <v/>
          </cell>
          <cell r="G446" t="str">
            <v/>
          </cell>
        </row>
        <row r="447">
          <cell r="B447">
            <v>1118</v>
          </cell>
          <cell r="C447" t="str">
            <v>BRENHAM ISD</v>
          </cell>
          <cell r="D447">
            <v>509.72</v>
          </cell>
          <cell r="E447">
            <v>1071.1199999999999</v>
          </cell>
          <cell r="F447" t="str">
            <v/>
          </cell>
          <cell r="G447" t="str">
            <v/>
          </cell>
        </row>
        <row r="448">
          <cell r="B448">
            <v>882</v>
          </cell>
          <cell r="C448" t="str">
            <v>BRIDGE CITY ISD</v>
          </cell>
          <cell r="D448">
            <v>569.41999999999996</v>
          </cell>
          <cell r="E448">
            <v>1291.22</v>
          </cell>
          <cell r="F448">
            <v>210</v>
          </cell>
          <cell r="G448">
            <v>235</v>
          </cell>
        </row>
        <row r="449">
          <cell r="B449">
            <v>640</v>
          </cell>
          <cell r="C449" t="str">
            <v>BROOKELAND ISD</v>
          </cell>
          <cell r="D449">
            <v>265.95999999999998</v>
          </cell>
          <cell r="E449">
            <v>265.95999999999998</v>
          </cell>
          <cell r="F449">
            <v>33.75</v>
          </cell>
          <cell r="G449" t="str">
            <v/>
          </cell>
        </row>
        <row r="450">
          <cell r="B450">
            <v>123</v>
          </cell>
          <cell r="C450" t="str">
            <v>BRYAN ISD</v>
          </cell>
          <cell r="D450">
            <v>401</v>
          </cell>
          <cell r="E450">
            <v>775.69</v>
          </cell>
          <cell r="F450" t="str">
            <v/>
          </cell>
          <cell r="G450" t="str">
            <v/>
          </cell>
        </row>
        <row r="451">
          <cell r="B451">
            <v>641</v>
          </cell>
          <cell r="C451" t="str">
            <v>BUNA ISD</v>
          </cell>
          <cell r="D451" t="str">
            <v/>
          </cell>
          <cell r="E451">
            <v>180.95</v>
          </cell>
          <cell r="F451" t="str">
            <v/>
          </cell>
          <cell r="G451" t="str">
            <v/>
          </cell>
        </row>
        <row r="452">
          <cell r="B452">
            <v>857</v>
          </cell>
          <cell r="C452" t="str">
            <v>BURKEVILLE ISD</v>
          </cell>
          <cell r="D452">
            <v>170.52</v>
          </cell>
          <cell r="E452">
            <v>484.82000000000005</v>
          </cell>
          <cell r="F452" t="str">
            <v/>
          </cell>
          <cell r="G452" t="str">
            <v/>
          </cell>
        </row>
        <row r="453">
          <cell r="B453">
            <v>1119</v>
          </cell>
          <cell r="C453" t="str">
            <v>BURTON ISD</v>
          </cell>
          <cell r="D453">
            <v>398.4</v>
          </cell>
          <cell r="E453">
            <v>398.4</v>
          </cell>
          <cell r="F453">
            <v>43.75</v>
          </cell>
          <cell r="G453">
            <v>117.5</v>
          </cell>
        </row>
        <row r="454">
          <cell r="B454">
            <v>137</v>
          </cell>
          <cell r="C454" t="str">
            <v>CALDWELL ISD</v>
          </cell>
          <cell r="D454" t="str">
            <v/>
          </cell>
          <cell r="E454">
            <v>608.68000000000006</v>
          </cell>
          <cell r="F454" t="str">
            <v/>
          </cell>
          <cell r="G454" t="str">
            <v/>
          </cell>
        </row>
        <row r="455">
          <cell r="B455">
            <v>1077</v>
          </cell>
          <cell r="C455" t="str">
            <v>CENTERVILLE ISD</v>
          </cell>
          <cell r="D455">
            <v>32.9</v>
          </cell>
          <cell r="E455">
            <v>135.57</v>
          </cell>
          <cell r="F455" t="str">
            <v/>
          </cell>
          <cell r="G455" t="str">
            <v/>
          </cell>
        </row>
        <row r="456">
          <cell r="B456">
            <v>515</v>
          </cell>
          <cell r="C456" t="str">
            <v>CHANNELVIEW ISD</v>
          </cell>
          <cell r="D456" t="str">
            <v/>
          </cell>
          <cell r="E456">
            <v>164.5</v>
          </cell>
          <cell r="F456" t="str">
            <v/>
          </cell>
          <cell r="G456" t="str">
            <v/>
          </cell>
        </row>
        <row r="457">
          <cell r="B457">
            <v>1083</v>
          </cell>
          <cell r="C457" t="str">
            <v>CHESTER ISD</v>
          </cell>
          <cell r="D457">
            <v>246.95</v>
          </cell>
          <cell r="E457">
            <v>417.47</v>
          </cell>
          <cell r="F457">
            <v>33.75</v>
          </cell>
          <cell r="G457">
            <v>43.75</v>
          </cell>
        </row>
        <row r="458">
          <cell r="B458">
            <v>409</v>
          </cell>
          <cell r="C458" t="str">
            <v>CLEAR CREEK ISD</v>
          </cell>
          <cell r="D458">
            <v>1653.3700000000001</v>
          </cell>
          <cell r="E458">
            <v>1653.3700000000001</v>
          </cell>
          <cell r="F458" t="str">
            <v/>
          </cell>
          <cell r="G458" t="str">
            <v/>
          </cell>
        </row>
        <row r="459">
          <cell r="B459">
            <v>732</v>
          </cell>
          <cell r="C459" t="str">
            <v>CLEVELAND ISD</v>
          </cell>
          <cell r="D459">
            <v>750.07999999999993</v>
          </cell>
          <cell r="E459">
            <v>2258.98</v>
          </cell>
          <cell r="F459">
            <v>77.5</v>
          </cell>
          <cell r="G459">
            <v>252.5</v>
          </cell>
        </row>
        <row r="460">
          <cell r="B460">
            <v>962</v>
          </cell>
          <cell r="C460" t="str">
            <v>COLDSPRING OAKHURST CONS ISD</v>
          </cell>
          <cell r="D460" t="str">
            <v/>
          </cell>
          <cell r="E460" t="str">
            <v/>
          </cell>
          <cell r="F460">
            <v>0</v>
          </cell>
          <cell r="G460" t="str">
            <v/>
          </cell>
        </row>
        <row r="461">
          <cell r="B461">
            <v>122</v>
          </cell>
          <cell r="C461" t="str">
            <v>COLLEGE STATION ISD</v>
          </cell>
          <cell r="D461">
            <v>164.5</v>
          </cell>
          <cell r="E461">
            <v>164.5</v>
          </cell>
          <cell r="F461" t="str">
            <v/>
          </cell>
          <cell r="G461" t="str">
            <v/>
          </cell>
        </row>
        <row r="462">
          <cell r="B462">
            <v>1079</v>
          </cell>
          <cell r="C462" t="str">
            <v>COLMESNEIL ISD</v>
          </cell>
          <cell r="D462">
            <v>152.82999999999998</v>
          </cell>
          <cell r="E462" t="str">
            <v/>
          </cell>
          <cell r="F462">
            <v>3.75</v>
          </cell>
          <cell r="G462">
            <v>3.75</v>
          </cell>
        </row>
        <row r="463">
          <cell r="B463">
            <v>117</v>
          </cell>
          <cell r="C463" t="str">
            <v>COLUMBIA-BRAZORIA ISD</v>
          </cell>
          <cell r="D463">
            <v>164.5</v>
          </cell>
          <cell r="E463">
            <v>164.5</v>
          </cell>
          <cell r="F463" t="str">
            <v/>
          </cell>
          <cell r="G463" t="str">
            <v/>
          </cell>
        </row>
        <row r="464">
          <cell r="B464">
            <v>211</v>
          </cell>
          <cell r="C464" t="str">
            <v>COLUMBUS ISD</v>
          </cell>
          <cell r="D464" t="str">
            <v/>
          </cell>
          <cell r="E464">
            <v>1085.4000000000001</v>
          </cell>
          <cell r="F464" t="str">
            <v/>
          </cell>
          <cell r="G464" t="str">
            <v/>
          </cell>
        </row>
        <row r="465">
          <cell r="B465">
            <v>830</v>
          </cell>
          <cell r="C465" t="str">
            <v>CONROE ISD</v>
          </cell>
          <cell r="D465">
            <v>164.5</v>
          </cell>
          <cell r="E465">
            <v>164.5</v>
          </cell>
          <cell r="F465" t="str">
            <v/>
          </cell>
          <cell r="G465" t="str">
            <v/>
          </cell>
        </row>
        <row r="466">
          <cell r="B466">
            <v>914</v>
          </cell>
          <cell r="C466" t="str">
            <v>CORRIGAN CAMDEN ISD</v>
          </cell>
          <cell r="D466">
            <v>191.06</v>
          </cell>
          <cell r="E466">
            <v>413.99</v>
          </cell>
          <cell r="F466">
            <v>1.25</v>
          </cell>
          <cell r="G466">
            <v>6.25</v>
          </cell>
        </row>
        <row r="467">
          <cell r="B467">
            <v>516</v>
          </cell>
          <cell r="C467" t="str">
            <v>CROSBY ISD</v>
          </cell>
          <cell r="D467">
            <v>465.57000000000005</v>
          </cell>
          <cell r="E467">
            <v>829.85000000000014</v>
          </cell>
          <cell r="F467" t="str">
            <v/>
          </cell>
          <cell r="G467">
            <v>53.75</v>
          </cell>
        </row>
        <row r="468">
          <cell r="B468">
            <v>119</v>
          </cell>
          <cell r="C468" t="str">
            <v>DAMON ISD</v>
          </cell>
          <cell r="D468">
            <v>49.35</v>
          </cell>
          <cell r="E468">
            <v>180.95</v>
          </cell>
          <cell r="F468" t="str">
            <v/>
          </cell>
          <cell r="G468" t="str">
            <v/>
          </cell>
        </row>
        <row r="469">
          <cell r="B469">
            <v>114</v>
          </cell>
          <cell r="C469" t="str">
            <v>DANBURY ISD</v>
          </cell>
          <cell r="D469">
            <v>366.4</v>
          </cell>
          <cell r="E469">
            <v>529.29999999999995</v>
          </cell>
          <cell r="F469">
            <v>16.25</v>
          </cell>
          <cell r="G469">
            <v>16.25</v>
          </cell>
        </row>
        <row r="470">
          <cell r="B470">
            <v>733</v>
          </cell>
          <cell r="C470" t="str">
            <v>DAYTON ISD</v>
          </cell>
          <cell r="D470">
            <v>1683.4</v>
          </cell>
          <cell r="E470">
            <v>5032.7199999999993</v>
          </cell>
          <cell r="F470">
            <v>130</v>
          </cell>
          <cell r="G470">
            <v>90</v>
          </cell>
        </row>
        <row r="471">
          <cell r="B471">
            <v>518</v>
          </cell>
          <cell r="C471" t="str">
            <v>DEER PARK ISD</v>
          </cell>
          <cell r="D471">
            <v>164.5</v>
          </cell>
          <cell r="E471">
            <v>164.5</v>
          </cell>
          <cell r="F471" t="str">
            <v/>
          </cell>
          <cell r="G471" t="str">
            <v/>
          </cell>
        </row>
        <row r="472">
          <cell r="B472">
            <v>734</v>
          </cell>
          <cell r="C472" t="str">
            <v>DEVERS ISD</v>
          </cell>
          <cell r="D472">
            <v>130.32</v>
          </cell>
          <cell r="E472">
            <v>130.32</v>
          </cell>
          <cell r="F472">
            <v>31.25</v>
          </cell>
          <cell r="G472">
            <v>13.75</v>
          </cell>
        </row>
        <row r="473">
          <cell r="B473">
            <v>859</v>
          </cell>
          <cell r="C473" t="str">
            <v>DEWEYVILLE ISD</v>
          </cell>
          <cell r="D473" t="str">
            <v/>
          </cell>
          <cell r="E473">
            <v>293.22000000000003</v>
          </cell>
          <cell r="F473" t="str">
            <v/>
          </cell>
          <cell r="G473" t="str">
            <v/>
          </cell>
        </row>
        <row r="474">
          <cell r="B474">
            <v>13</v>
          </cell>
          <cell r="C474" t="str">
            <v>DIBOLL ISD</v>
          </cell>
          <cell r="D474" t="str">
            <v/>
          </cell>
          <cell r="E474" t="str">
            <v/>
          </cell>
          <cell r="F474" t="str">
            <v/>
          </cell>
          <cell r="G474" t="str">
            <v/>
          </cell>
        </row>
        <row r="475">
          <cell r="B475">
            <v>402</v>
          </cell>
          <cell r="C475" t="str">
            <v>DICKINSON ISD</v>
          </cell>
          <cell r="D475">
            <v>152.04</v>
          </cell>
          <cell r="E475">
            <v>152.04</v>
          </cell>
          <cell r="F475" t="str">
            <v/>
          </cell>
          <cell r="G475" t="str">
            <v/>
          </cell>
        </row>
        <row r="476">
          <cell r="B476">
            <v>506</v>
          </cell>
          <cell r="C476" t="str">
            <v>DRAW ACADEMY</v>
          </cell>
          <cell r="D476" t="str">
            <v/>
          </cell>
          <cell r="E476" t="str">
            <v/>
          </cell>
          <cell r="F476" t="str">
            <v/>
          </cell>
          <cell r="G476" t="str">
            <v/>
          </cell>
        </row>
        <row r="477">
          <cell r="B477">
            <v>1126</v>
          </cell>
          <cell r="C477" t="str">
            <v>EAST BERNARD ISD</v>
          </cell>
          <cell r="D477">
            <v>162.69</v>
          </cell>
          <cell r="E477">
            <v>162.69</v>
          </cell>
          <cell r="F477" t="str">
            <v/>
          </cell>
          <cell r="G477" t="str">
            <v/>
          </cell>
        </row>
        <row r="478">
          <cell r="B478">
            <v>175</v>
          </cell>
          <cell r="C478" t="str">
            <v>EAST CHAMBERS ISD</v>
          </cell>
          <cell r="D478">
            <v>321.52</v>
          </cell>
          <cell r="E478">
            <v>321.52000000000004</v>
          </cell>
          <cell r="F478">
            <v>43.75</v>
          </cell>
          <cell r="G478" t="str">
            <v/>
          </cell>
        </row>
        <row r="479">
          <cell r="B479">
            <v>637</v>
          </cell>
          <cell r="C479" t="str">
            <v>EDNA ISD</v>
          </cell>
          <cell r="D479">
            <v>148.05000000000001</v>
          </cell>
          <cell r="E479">
            <v>114.02999999999999</v>
          </cell>
          <cell r="F479" t="str">
            <v/>
          </cell>
          <cell r="G479" t="str">
            <v/>
          </cell>
        </row>
        <row r="480">
          <cell r="B480">
            <v>649</v>
          </cell>
          <cell r="C480" t="str">
            <v>EHRHART SCHOOL</v>
          </cell>
          <cell r="D480">
            <v>228.34</v>
          </cell>
          <cell r="E480">
            <v>360.34000000000003</v>
          </cell>
          <cell r="F480">
            <v>40</v>
          </cell>
          <cell r="G480">
            <v>6.25</v>
          </cell>
        </row>
        <row r="481">
          <cell r="B481">
            <v>1127</v>
          </cell>
          <cell r="C481" t="str">
            <v>EL CAMPO ISD</v>
          </cell>
          <cell r="D481">
            <v>164.5</v>
          </cell>
          <cell r="E481">
            <v>164.5</v>
          </cell>
          <cell r="F481" t="str">
            <v/>
          </cell>
          <cell r="G481" t="str">
            <v/>
          </cell>
        </row>
        <row r="482">
          <cell r="B482">
            <v>6296</v>
          </cell>
          <cell r="C482" t="str">
            <v>ETOILE ACADEMY INC</v>
          </cell>
          <cell r="D482" t="str">
            <v/>
          </cell>
          <cell r="E482" t="str">
            <v/>
          </cell>
          <cell r="F482" t="str">
            <v/>
          </cell>
          <cell r="G482" t="str">
            <v/>
          </cell>
        </row>
        <row r="483">
          <cell r="B483">
            <v>644</v>
          </cell>
          <cell r="C483" t="str">
            <v>EVADALE ISD</v>
          </cell>
          <cell r="D483">
            <v>98.7</v>
          </cell>
          <cell r="E483">
            <v>244.86</v>
          </cell>
          <cell r="F483" t="str">
            <v/>
          </cell>
          <cell r="G483" t="str">
            <v/>
          </cell>
        </row>
        <row r="484">
          <cell r="B484">
            <v>1298</v>
          </cell>
          <cell r="C484" t="str">
            <v>FORT BEND COUNTY</v>
          </cell>
          <cell r="D484">
            <v>310.65999999999997</v>
          </cell>
          <cell r="E484">
            <v>310.65999999999997</v>
          </cell>
          <cell r="F484">
            <v>18.75</v>
          </cell>
          <cell r="G484">
            <v>28.75</v>
          </cell>
        </row>
        <row r="485">
          <cell r="B485">
            <v>386</v>
          </cell>
          <cell r="C485" t="str">
            <v>FORT BEND ISD</v>
          </cell>
          <cell r="D485">
            <v>3495.3800000000006</v>
          </cell>
          <cell r="E485">
            <v>18946.489999999972</v>
          </cell>
          <cell r="F485" t="str">
            <v/>
          </cell>
          <cell r="G485" t="str">
            <v/>
          </cell>
        </row>
        <row r="486">
          <cell r="B486">
            <v>410</v>
          </cell>
          <cell r="C486" t="str">
            <v>FRIENDSWOOD ISD</v>
          </cell>
          <cell r="D486">
            <v>164.5</v>
          </cell>
          <cell r="E486">
            <v>164.5</v>
          </cell>
          <cell r="F486" t="str">
            <v/>
          </cell>
          <cell r="G486" t="str">
            <v/>
          </cell>
        </row>
        <row r="487">
          <cell r="B487">
            <v>520</v>
          </cell>
          <cell r="C487" t="str">
            <v>GALENA PARK ISD</v>
          </cell>
          <cell r="D487" t="str">
            <v/>
          </cell>
          <cell r="E487">
            <v>709.77</v>
          </cell>
          <cell r="F487" t="str">
            <v/>
          </cell>
          <cell r="G487" t="str">
            <v/>
          </cell>
        </row>
        <row r="488">
          <cell r="B488">
            <v>1250</v>
          </cell>
          <cell r="C488" t="str">
            <v>GALVESTON COUNTY JUVENILE BOARD</v>
          </cell>
          <cell r="D488">
            <v>65.8</v>
          </cell>
          <cell r="E488">
            <v>311.11</v>
          </cell>
          <cell r="F488" t="str">
            <v/>
          </cell>
          <cell r="G488" t="str">
            <v/>
          </cell>
        </row>
        <row r="489">
          <cell r="B489">
            <v>403</v>
          </cell>
          <cell r="C489" t="str">
            <v>GALVESTON ISD</v>
          </cell>
          <cell r="D489">
            <v>629.95000000000005</v>
          </cell>
          <cell r="E489">
            <v>629.95000000000005</v>
          </cell>
          <cell r="F489" t="str">
            <v/>
          </cell>
          <cell r="G489" t="str">
            <v/>
          </cell>
        </row>
        <row r="490">
          <cell r="B490">
            <v>638</v>
          </cell>
          <cell r="C490" t="str">
            <v>GANADO ISD</v>
          </cell>
          <cell r="D490">
            <v>271.25</v>
          </cell>
          <cell r="E490">
            <v>581.84</v>
          </cell>
          <cell r="F490">
            <v>22.5</v>
          </cell>
          <cell r="G490">
            <v>22.5</v>
          </cell>
        </row>
        <row r="491">
          <cell r="B491">
            <v>5004842</v>
          </cell>
          <cell r="C491" t="str">
            <v>GARLAND ISD</v>
          </cell>
          <cell r="D491" t="str">
            <v/>
          </cell>
          <cell r="E491" t="str">
            <v/>
          </cell>
          <cell r="F491">
            <v>0</v>
          </cell>
          <cell r="G491" t="str">
            <v/>
          </cell>
        </row>
        <row r="492">
          <cell r="B492">
            <v>913</v>
          </cell>
          <cell r="C492" t="str">
            <v>GOODRICH ISD</v>
          </cell>
          <cell r="D492">
            <v>118.8</v>
          </cell>
          <cell r="E492">
            <v>281.7</v>
          </cell>
          <cell r="F492" t="str">
            <v/>
          </cell>
          <cell r="G492" t="str">
            <v/>
          </cell>
        </row>
        <row r="493">
          <cell r="B493">
            <v>521</v>
          </cell>
          <cell r="C493" t="str">
            <v>GOOSE CREEK CISD</v>
          </cell>
          <cell r="D493" t="str">
            <v/>
          </cell>
          <cell r="E493" t="str">
            <v/>
          </cell>
          <cell r="F493">
            <v>0</v>
          </cell>
          <cell r="G493" t="str">
            <v/>
          </cell>
        </row>
        <row r="494">
          <cell r="B494">
            <v>1075</v>
          </cell>
          <cell r="C494" t="str">
            <v>GROVETON ISD</v>
          </cell>
          <cell r="D494">
            <v>521.30000000000007</v>
          </cell>
          <cell r="E494">
            <v>521.30000000000007</v>
          </cell>
          <cell r="F494" t="str">
            <v/>
          </cell>
          <cell r="G494" t="str">
            <v/>
          </cell>
        </row>
        <row r="495">
          <cell r="B495">
            <v>1290</v>
          </cell>
          <cell r="C495" t="str">
            <v>GULF COAST TRADES CENTER</v>
          </cell>
          <cell r="D495" t="str">
            <v/>
          </cell>
          <cell r="E495" t="str">
            <v/>
          </cell>
          <cell r="F495" t="str">
            <v/>
          </cell>
          <cell r="G495" t="str">
            <v/>
          </cell>
        </row>
        <row r="496">
          <cell r="B496">
            <v>656</v>
          </cell>
          <cell r="C496" t="str">
            <v>HAMSHIRE FANNETT ISD</v>
          </cell>
          <cell r="D496">
            <v>553.86</v>
          </cell>
          <cell r="E496">
            <v>1570.97</v>
          </cell>
          <cell r="F496">
            <v>131.25</v>
          </cell>
          <cell r="G496">
            <v>133.75</v>
          </cell>
        </row>
        <row r="497">
          <cell r="B497">
            <v>1661</v>
          </cell>
          <cell r="C497" t="str">
            <v>HANDS OF HEALING RESIDENTIAL TREATMENT CENTER INC</v>
          </cell>
          <cell r="D497" t="str">
            <v/>
          </cell>
          <cell r="E497" t="str">
            <v/>
          </cell>
          <cell r="F497" t="str">
            <v/>
          </cell>
          <cell r="G497" t="str">
            <v/>
          </cell>
        </row>
        <row r="498">
          <cell r="B498">
            <v>735</v>
          </cell>
          <cell r="C498" t="str">
            <v>HARDIN ISD</v>
          </cell>
          <cell r="D498">
            <v>32.9</v>
          </cell>
          <cell r="E498">
            <v>282.02</v>
          </cell>
          <cell r="F498" t="str">
            <v/>
          </cell>
          <cell r="G498" t="str">
            <v/>
          </cell>
        </row>
        <row r="499">
          <cell r="B499">
            <v>468</v>
          </cell>
          <cell r="C499" t="str">
            <v>HARDINJEFFERSON ISD</v>
          </cell>
          <cell r="D499">
            <v>1115.53</v>
          </cell>
          <cell r="E499">
            <v>1913.3600000000001</v>
          </cell>
          <cell r="F499">
            <v>341.25000000000006</v>
          </cell>
          <cell r="G499">
            <v>230.00000000000003</v>
          </cell>
        </row>
        <row r="500">
          <cell r="B500">
            <v>508</v>
          </cell>
          <cell r="C500" t="str">
            <v>HARMONY PUBLIC - HOUSTON NORTH 00508</v>
          </cell>
          <cell r="D500">
            <v>10748.109999999997</v>
          </cell>
          <cell r="E500">
            <v>13766.950000000003</v>
          </cell>
          <cell r="F500">
            <v>5326.25</v>
          </cell>
          <cell r="G500">
            <v>6372.5</v>
          </cell>
        </row>
        <row r="501">
          <cell r="B501">
            <v>497</v>
          </cell>
          <cell r="C501" t="str">
            <v>HARMONY PUBLIC - HOUSTON SOUTH 00497</v>
          </cell>
          <cell r="D501">
            <v>4946.3</v>
          </cell>
          <cell r="E501">
            <v>1713.8000000000002</v>
          </cell>
          <cell r="F501">
            <v>5237.5</v>
          </cell>
          <cell r="G501">
            <v>4236.25</v>
          </cell>
        </row>
        <row r="502">
          <cell r="B502">
            <v>512</v>
          </cell>
          <cell r="C502" t="str">
            <v>HARMONY PUBLIC - HOUSTON WEST 00512</v>
          </cell>
          <cell r="D502">
            <v>6448.1800000000012</v>
          </cell>
          <cell r="E502">
            <v>6023.4199999999983</v>
          </cell>
          <cell r="F502">
            <v>2547.5</v>
          </cell>
          <cell r="G502">
            <v>2372.5</v>
          </cell>
        </row>
        <row r="503">
          <cell r="B503">
            <v>1113</v>
          </cell>
          <cell r="C503" t="str">
            <v>HEMPSTEAD ISD</v>
          </cell>
          <cell r="D503">
            <v>241.57000000000002</v>
          </cell>
          <cell r="E503">
            <v>507.64</v>
          </cell>
          <cell r="F503" t="str">
            <v/>
          </cell>
          <cell r="G503">
            <v>10</v>
          </cell>
        </row>
        <row r="504">
          <cell r="B504">
            <v>404</v>
          </cell>
          <cell r="C504" t="str">
            <v>HIGH ISLAND ISD</v>
          </cell>
          <cell r="D504">
            <v>333.84</v>
          </cell>
          <cell r="E504">
            <v>16.45</v>
          </cell>
          <cell r="F504">
            <v>122.5</v>
          </cell>
          <cell r="G504" t="str">
            <v/>
          </cell>
        </row>
        <row r="505">
          <cell r="B505">
            <v>407</v>
          </cell>
          <cell r="C505" t="str">
            <v>HITCHCOCK ISD</v>
          </cell>
          <cell r="D505">
            <v>1079.45</v>
          </cell>
          <cell r="E505">
            <v>842.86</v>
          </cell>
          <cell r="F505">
            <v>793.75</v>
          </cell>
          <cell r="G505">
            <v>595</v>
          </cell>
        </row>
        <row r="506">
          <cell r="B506">
            <v>7036</v>
          </cell>
          <cell r="C506" t="str">
            <v>HORIZON MONTESSORI PUBLIC SCHOOL</v>
          </cell>
          <cell r="D506" t="str">
            <v/>
          </cell>
          <cell r="E506" t="str">
            <v/>
          </cell>
          <cell r="F506" t="str">
            <v/>
          </cell>
          <cell r="G506" t="str">
            <v/>
          </cell>
        </row>
        <row r="507">
          <cell r="B507">
            <v>4012350</v>
          </cell>
          <cell r="C507" t="str">
            <v>HOUSTON CLASSICAL CHARTER SCHOOL</v>
          </cell>
          <cell r="D507" t="str">
            <v/>
          </cell>
          <cell r="E507" t="str">
            <v/>
          </cell>
          <cell r="F507" t="str">
            <v/>
          </cell>
          <cell r="G507" t="str">
            <v/>
          </cell>
        </row>
        <row r="508">
          <cell r="B508">
            <v>5003713</v>
          </cell>
          <cell r="C508" t="str">
            <v>HOUSTON FOOD BANK</v>
          </cell>
          <cell r="D508">
            <v>1321.72</v>
          </cell>
          <cell r="E508" t="str">
            <v/>
          </cell>
          <cell r="F508" t="str">
            <v/>
          </cell>
          <cell r="G508" t="str">
            <v/>
          </cell>
        </row>
        <row r="509">
          <cell r="B509">
            <v>488</v>
          </cell>
          <cell r="C509" t="str">
            <v>HOUSTON GATEWAY ACADEMY INC</v>
          </cell>
          <cell r="D509">
            <v>164.5</v>
          </cell>
          <cell r="E509">
            <v>164.5</v>
          </cell>
          <cell r="F509" t="str">
            <v/>
          </cell>
          <cell r="G509" t="str">
            <v/>
          </cell>
        </row>
        <row r="510">
          <cell r="B510">
            <v>532</v>
          </cell>
          <cell r="C510" t="str">
            <v>HUFFMAN ISD</v>
          </cell>
          <cell r="D510">
            <v>461.15</v>
          </cell>
          <cell r="E510">
            <v>461.15</v>
          </cell>
          <cell r="F510" t="str">
            <v/>
          </cell>
          <cell r="G510" t="str">
            <v/>
          </cell>
        </row>
        <row r="511">
          <cell r="B511">
            <v>736</v>
          </cell>
          <cell r="C511" t="str">
            <v>HULLDAISETTA ISD</v>
          </cell>
          <cell r="D511" t="str">
            <v/>
          </cell>
          <cell r="E511">
            <v>1213.19</v>
          </cell>
          <cell r="F511" t="str">
            <v/>
          </cell>
          <cell r="G511">
            <v>78.75</v>
          </cell>
        </row>
        <row r="512">
          <cell r="B512">
            <v>523</v>
          </cell>
          <cell r="C512" t="str">
            <v>HUMBLE ISD</v>
          </cell>
          <cell r="D512">
            <v>5034.01</v>
          </cell>
          <cell r="E512">
            <v>5483.13</v>
          </cell>
          <cell r="F512" t="str">
            <v/>
          </cell>
          <cell r="G512" t="str">
            <v/>
          </cell>
        </row>
        <row r="513">
          <cell r="B513">
            <v>1112</v>
          </cell>
          <cell r="C513" t="str">
            <v>HUNTSVILLE ISD</v>
          </cell>
          <cell r="D513">
            <v>816.08</v>
          </cell>
          <cell r="E513">
            <v>1986.0100000000002</v>
          </cell>
          <cell r="F513" t="str">
            <v/>
          </cell>
          <cell r="G513" t="str">
            <v/>
          </cell>
        </row>
        <row r="514">
          <cell r="B514">
            <v>6750</v>
          </cell>
          <cell r="C514" t="str">
            <v>IDEA ACADEMY HOUSTON FDP</v>
          </cell>
          <cell r="D514" t="str">
            <v/>
          </cell>
          <cell r="E514" t="str">
            <v/>
          </cell>
          <cell r="F514" t="str">
            <v/>
          </cell>
          <cell r="G514" t="str">
            <v/>
          </cell>
        </row>
        <row r="515">
          <cell r="B515">
            <v>639</v>
          </cell>
          <cell r="C515" t="str">
            <v>INDUSTRIAL ISD</v>
          </cell>
          <cell r="D515">
            <v>98.7</v>
          </cell>
          <cell r="E515">
            <v>281.40000000000003</v>
          </cell>
          <cell r="F515" t="str">
            <v/>
          </cell>
          <cell r="G515" t="str">
            <v/>
          </cell>
        </row>
        <row r="516">
          <cell r="B516">
            <v>445</v>
          </cell>
          <cell r="C516" t="str">
            <v>IOLA ISD</v>
          </cell>
          <cell r="D516">
            <v>65.8</v>
          </cell>
          <cell r="E516">
            <v>195.72</v>
          </cell>
          <cell r="F516" t="str">
            <v/>
          </cell>
          <cell r="G516" t="str">
            <v/>
          </cell>
        </row>
        <row r="517">
          <cell r="B517">
            <v>642</v>
          </cell>
          <cell r="C517" t="str">
            <v>JASPER ISD</v>
          </cell>
          <cell r="D517" t="str">
            <v/>
          </cell>
          <cell r="E517" t="str">
            <v/>
          </cell>
          <cell r="F517" t="str">
            <v/>
          </cell>
          <cell r="G517" t="str">
            <v/>
          </cell>
        </row>
        <row r="518">
          <cell r="B518">
            <v>524</v>
          </cell>
          <cell r="C518" t="str">
            <v>KATY ISD</v>
          </cell>
          <cell r="D518">
            <v>164.5</v>
          </cell>
          <cell r="E518">
            <v>164.5</v>
          </cell>
          <cell r="F518">
            <v>12.5</v>
          </cell>
          <cell r="G518">
            <v>12.5</v>
          </cell>
        </row>
        <row r="519">
          <cell r="B519">
            <v>643</v>
          </cell>
          <cell r="C519" t="str">
            <v>KIRBYVILLE ISD</v>
          </cell>
          <cell r="D519" t="str">
            <v/>
          </cell>
          <cell r="E519">
            <v>274.68</v>
          </cell>
          <cell r="F519" t="str">
            <v/>
          </cell>
          <cell r="G519" t="str">
            <v/>
          </cell>
        </row>
        <row r="520">
          <cell r="B520">
            <v>525</v>
          </cell>
          <cell r="C520" t="str">
            <v>KLEIN ISD</v>
          </cell>
          <cell r="D520">
            <v>164.5</v>
          </cell>
          <cell r="E520">
            <v>164.5</v>
          </cell>
          <cell r="F520" t="str">
            <v/>
          </cell>
          <cell r="G520" t="str">
            <v/>
          </cell>
        </row>
        <row r="521">
          <cell r="B521">
            <v>466</v>
          </cell>
          <cell r="C521" t="str">
            <v>KOUNTZE ISD</v>
          </cell>
          <cell r="D521">
            <v>146.61000000000001</v>
          </cell>
          <cell r="E521">
            <v>476.17</v>
          </cell>
          <cell r="F521" t="str">
            <v/>
          </cell>
          <cell r="G521" t="str">
            <v/>
          </cell>
        </row>
        <row r="522">
          <cell r="B522">
            <v>526</v>
          </cell>
          <cell r="C522" t="str">
            <v>LA PORTE ISD</v>
          </cell>
          <cell r="D522">
            <v>1095.19</v>
          </cell>
          <cell r="E522">
            <v>1259.69</v>
          </cell>
          <cell r="F522" t="str">
            <v/>
          </cell>
          <cell r="G522" t="str">
            <v/>
          </cell>
        </row>
        <row r="523">
          <cell r="B523">
            <v>384</v>
          </cell>
          <cell r="C523" t="str">
            <v>LAMAR CONSOLIDATED ISD</v>
          </cell>
          <cell r="D523">
            <v>356.77</v>
          </cell>
          <cell r="E523">
            <v>356.77</v>
          </cell>
          <cell r="F523" t="str">
            <v/>
          </cell>
          <cell r="G523" t="str">
            <v/>
          </cell>
        </row>
        <row r="524">
          <cell r="B524">
            <v>1383</v>
          </cell>
          <cell r="C524" t="str">
            <v>LEADERS OF TEXAS FOUNDATION INC</v>
          </cell>
          <cell r="D524" t="str">
            <v/>
          </cell>
          <cell r="E524" t="str">
            <v/>
          </cell>
          <cell r="F524" t="str">
            <v/>
          </cell>
          <cell r="G524" t="str">
            <v/>
          </cell>
        </row>
        <row r="525">
          <cell r="B525">
            <v>1659</v>
          </cell>
          <cell r="C525" t="str">
            <v>LEADERSHIP EDUCATION FOUNDATION</v>
          </cell>
          <cell r="D525" t="str">
            <v/>
          </cell>
          <cell r="E525" t="str">
            <v/>
          </cell>
          <cell r="F525">
            <v>0</v>
          </cell>
          <cell r="G525">
            <v>12.5</v>
          </cell>
        </row>
        <row r="526">
          <cell r="B526">
            <v>915</v>
          </cell>
          <cell r="C526" t="str">
            <v>LEGGETT ISD</v>
          </cell>
          <cell r="D526">
            <v>170.52</v>
          </cell>
          <cell r="E526">
            <v>170.52</v>
          </cell>
          <cell r="F526" t="str">
            <v/>
          </cell>
          <cell r="G526" t="str">
            <v/>
          </cell>
        </row>
        <row r="527">
          <cell r="B527">
            <v>737</v>
          </cell>
          <cell r="C527" t="str">
            <v>LIBERTY ISD</v>
          </cell>
          <cell r="D527">
            <v>98.7</v>
          </cell>
          <cell r="E527">
            <v>472.2</v>
          </cell>
          <cell r="F527" t="str">
            <v/>
          </cell>
          <cell r="G527" t="str">
            <v/>
          </cell>
        </row>
        <row r="528">
          <cell r="B528">
            <v>886</v>
          </cell>
          <cell r="C528" t="str">
            <v>LIT CYPRESSMRCEVILLE CONS ISD</v>
          </cell>
          <cell r="D528">
            <v>115.14999999999999</v>
          </cell>
          <cell r="E528">
            <v>1710.33</v>
          </cell>
          <cell r="F528" t="str">
            <v/>
          </cell>
          <cell r="G528" t="str">
            <v/>
          </cell>
        </row>
        <row r="529">
          <cell r="B529">
            <v>916</v>
          </cell>
          <cell r="C529" t="str">
            <v>LIVINGSTON ISD</v>
          </cell>
          <cell r="D529" t="str">
            <v/>
          </cell>
          <cell r="E529">
            <v>164.5</v>
          </cell>
          <cell r="F529" t="str">
            <v/>
          </cell>
          <cell r="G529" t="str">
            <v/>
          </cell>
        </row>
        <row r="530">
          <cell r="B530">
            <v>1129</v>
          </cell>
          <cell r="C530" t="str">
            <v>LOUISE ISD</v>
          </cell>
          <cell r="D530">
            <v>148.05000000000001</v>
          </cell>
          <cell r="E530">
            <v>613.21</v>
          </cell>
          <cell r="F530" t="str">
            <v/>
          </cell>
          <cell r="G530" t="str">
            <v/>
          </cell>
        </row>
        <row r="531">
          <cell r="B531">
            <v>469</v>
          </cell>
          <cell r="C531" t="str">
            <v>LUMBERTON ISD</v>
          </cell>
          <cell r="D531">
            <v>876.46999999999991</v>
          </cell>
          <cell r="E531">
            <v>1723.67</v>
          </cell>
          <cell r="F531">
            <v>28.750000000000004</v>
          </cell>
          <cell r="G531">
            <v>28.750000000000004</v>
          </cell>
        </row>
        <row r="532">
          <cell r="B532">
            <v>3871</v>
          </cell>
          <cell r="C532" t="str">
            <v>LUTHERAN SOC SERVKRAUSE CHLDRN RTCKATY FDP</v>
          </cell>
          <cell r="D532" t="str">
            <v/>
          </cell>
          <cell r="E532" t="str">
            <v/>
          </cell>
          <cell r="F532" t="str">
            <v/>
          </cell>
          <cell r="G532" t="str">
            <v/>
          </cell>
        </row>
        <row r="533">
          <cell r="B533">
            <v>763</v>
          </cell>
          <cell r="C533" t="str">
            <v>MADISONVILLE CONS ISD</v>
          </cell>
          <cell r="D533">
            <v>164.5</v>
          </cell>
          <cell r="E533">
            <v>164.5</v>
          </cell>
          <cell r="F533" t="str">
            <v/>
          </cell>
          <cell r="G533" t="str">
            <v/>
          </cell>
        </row>
        <row r="534">
          <cell r="B534">
            <v>833</v>
          </cell>
          <cell r="C534" t="str">
            <v>MAGNOLIA ISD</v>
          </cell>
          <cell r="D534">
            <v>148.44999999999999</v>
          </cell>
          <cell r="E534">
            <v>1966.71</v>
          </cell>
          <cell r="F534" t="str">
            <v/>
          </cell>
          <cell r="G534" t="str">
            <v/>
          </cell>
        </row>
        <row r="535">
          <cell r="B535">
            <v>771</v>
          </cell>
          <cell r="C535" t="str">
            <v>MATAGORDA ISD</v>
          </cell>
          <cell r="D535">
            <v>133.98000000000002</v>
          </cell>
          <cell r="E535">
            <v>316.39</v>
          </cell>
          <cell r="F535">
            <v>3.75</v>
          </cell>
          <cell r="G535">
            <v>15</v>
          </cell>
        </row>
        <row r="536">
          <cell r="B536">
            <v>505</v>
          </cell>
          <cell r="C536" t="str">
            <v>MEYERPARK ELEMENTARY</v>
          </cell>
          <cell r="D536">
            <v>312.44</v>
          </cell>
          <cell r="E536">
            <v>312.24</v>
          </cell>
          <cell r="F536" t="str">
            <v/>
          </cell>
          <cell r="G536" t="str">
            <v/>
          </cell>
        </row>
        <row r="537">
          <cell r="B537">
            <v>831</v>
          </cell>
          <cell r="C537" t="str">
            <v>MONTGOMERY ISD</v>
          </cell>
          <cell r="D537">
            <v>-100.48</v>
          </cell>
          <cell r="E537" t="str">
            <v/>
          </cell>
          <cell r="F537" t="str">
            <v/>
          </cell>
          <cell r="G537" t="str">
            <v/>
          </cell>
        </row>
        <row r="538">
          <cell r="B538">
            <v>446</v>
          </cell>
          <cell r="C538" t="str">
            <v>NAVASOTA ISD</v>
          </cell>
          <cell r="D538">
            <v>630.9</v>
          </cell>
          <cell r="E538">
            <v>1302.1500000000001</v>
          </cell>
          <cell r="F538" t="str">
            <v/>
          </cell>
          <cell r="G538" t="str">
            <v/>
          </cell>
        </row>
        <row r="539">
          <cell r="B539">
            <v>651</v>
          </cell>
          <cell r="C539" t="str">
            <v>NEDERLAND ISD</v>
          </cell>
          <cell r="D539" t="str">
            <v/>
          </cell>
          <cell r="E539">
            <v>449.12</v>
          </cell>
          <cell r="F539" t="str">
            <v/>
          </cell>
          <cell r="G539" t="str">
            <v/>
          </cell>
        </row>
        <row r="540">
          <cell r="B540">
            <v>385</v>
          </cell>
          <cell r="C540" t="str">
            <v>NEEDVILLE ISD</v>
          </cell>
          <cell r="D540" t="str">
            <v/>
          </cell>
          <cell r="E540">
            <v>742.27</v>
          </cell>
          <cell r="F540" t="str">
            <v/>
          </cell>
          <cell r="G540" t="str">
            <v/>
          </cell>
        </row>
        <row r="541">
          <cell r="B541">
            <v>835</v>
          </cell>
          <cell r="C541" t="str">
            <v>NEW CANEY ISD</v>
          </cell>
          <cell r="D541" t="str">
            <v/>
          </cell>
          <cell r="E541">
            <v>164.5</v>
          </cell>
          <cell r="F541" t="str">
            <v/>
          </cell>
          <cell r="G541" t="str">
            <v/>
          </cell>
        </row>
        <row r="542">
          <cell r="B542">
            <v>1111</v>
          </cell>
          <cell r="C542" t="str">
            <v>NEW WAVERLY ISD</v>
          </cell>
          <cell r="D542">
            <v>376.76</v>
          </cell>
          <cell r="E542">
            <v>376.76</v>
          </cell>
          <cell r="F542">
            <v>435</v>
          </cell>
          <cell r="G542">
            <v>451.25</v>
          </cell>
        </row>
        <row r="543">
          <cell r="B543">
            <v>858</v>
          </cell>
          <cell r="C543" t="str">
            <v>NEWTON ISD</v>
          </cell>
          <cell r="D543">
            <v>459.32</v>
          </cell>
          <cell r="E543">
            <v>1067.74</v>
          </cell>
          <cell r="F543" t="str">
            <v/>
          </cell>
          <cell r="G543" t="str">
            <v/>
          </cell>
        </row>
        <row r="544">
          <cell r="B544">
            <v>729</v>
          </cell>
          <cell r="C544" t="str">
            <v>NORMANGEE ISD</v>
          </cell>
          <cell r="D544">
            <v>164.5</v>
          </cell>
          <cell r="E544">
            <v>164.5</v>
          </cell>
          <cell r="F544" t="str">
            <v/>
          </cell>
          <cell r="G544" t="str">
            <v/>
          </cell>
        </row>
        <row r="545">
          <cell r="B545">
            <v>764</v>
          </cell>
          <cell r="C545" t="str">
            <v>NORTH ZULCH ISD</v>
          </cell>
          <cell r="D545">
            <v>115.14999999999999</v>
          </cell>
          <cell r="E545">
            <v>256.33000000000004</v>
          </cell>
          <cell r="F545" t="str">
            <v/>
          </cell>
          <cell r="G545" t="str">
            <v/>
          </cell>
        </row>
        <row r="546">
          <cell r="B546">
            <v>5001251</v>
          </cell>
          <cell r="C546" t="str">
            <v>NORTHEAST ISD</v>
          </cell>
          <cell r="D546" t="str">
            <v/>
          </cell>
          <cell r="E546" t="str">
            <v/>
          </cell>
          <cell r="F546" t="str">
            <v/>
          </cell>
          <cell r="G546" t="str">
            <v/>
          </cell>
        </row>
        <row r="547">
          <cell r="B547">
            <v>400</v>
          </cell>
          <cell r="C547" t="str">
            <v>ODYSSEY 2020 ACADEMY INC</v>
          </cell>
          <cell r="D547">
            <v>930.31999999999994</v>
          </cell>
          <cell r="E547">
            <v>2533.98</v>
          </cell>
          <cell r="F547" t="str">
            <v/>
          </cell>
          <cell r="G547">
            <v>56.249999999999993</v>
          </cell>
        </row>
        <row r="548">
          <cell r="B548">
            <v>917</v>
          </cell>
          <cell r="C548" t="str">
            <v>ONALASKA ISD</v>
          </cell>
          <cell r="D548">
            <v>1129.0800000000002</v>
          </cell>
          <cell r="E548">
            <v>3647.8599999999997</v>
          </cell>
          <cell r="F548" t="str">
            <v/>
          </cell>
          <cell r="G548">
            <v>78.75</v>
          </cell>
        </row>
        <row r="549">
          <cell r="B549">
            <v>883</v>
          </cell>
          <cell r="C549" t="str">
            <v>ORANGEFIELD ISD</v>
          </cell>
          <cell r="D549">
            <v>192.26999999999998</v>
          </cell>
          <cell r="E549">
            <v>1371.21</v>
          </cell>
          <cell r="F549" t="str">
            <v/>
          </cell>
          <cell r="G549">
            <v>3.75</v>
          </cell>
        </row>
        <row r="550">
          <cell r="B550">
            <v>772</v>
          </cell>
          <cell r="C550" t="str">
            <v>PALACIOS ISD</v>
          </cell>
          <cell r="D550" t="str">
            <v/>
          </cell>
          <cell r="E550">
            <v>417.03999999999996</v>
          </cell>
          <cell r="F550" t="str">
            <v/>
          </cell>
          <cell r="G550" t="str">
            <v/>
          </cell>
        </row>
        <row r="551">
          <cell r="B551">
            <v>527</v>
          </cell>
          <cell r="C551" t="str">
            <v>PASADENA ISD</v>
          </cell>
          <cell r="D551">
            <v>146.16</v>
          </cell>
          <cell r="E551">
            <v>3693.05</v>
          </cell>
          <cell r="F551" t="str">
            <v/>
          </cell>
          <cell r="G551" t="str">
            <v/>
          </cell>
        </row>
        <row r="552">
          <cell r="B552">
            <v>118</v>
          </cell>
          <cell r="C552" t="str">
            <v>PEARLAND ISD</v>
          </cell>
          <cell r="D552" t="str">
            <v/>
          </cell>
          <cell r="E552" t="str">
            <v/>
          </cell>
          <cell r="F552" t="str">
            <v/>
          </cell>
          <cell r="G552" t="str">
            <v/>
          </cell>
        </row>
        <row r="553">
          <cell r="B553">
            <v>652</v>
          </cell>
          <cell r="C553" t="str">
            <v>PORT ARTHUR ISD</v>
          </cell>
          <cell r="D553">
            <v>2572.9999999999995</v>
          </cell>
          <cell r="E553">
            <v>2735.9</v>
          </cell>
          <cell r="F553" t="str">
            <v/>
          </cell>
          <cell r="G553">
            <v>136.25</v>
          </cell>
        </row>
        <row r="554">
          <cell r="B554">
            <v>653</v>
          </cell>
          <cell r="C554" t="str">
            <v>PORT NECHESGROVES ISD</v>
          </cell>
          <cell r="D554" t="str">
            <v/>
          </cell>
          <cell r="E554">
            <v>1002.39</v>
          </cell>
          <cell r="F554" t="str">
            <v/>
          </cell>
          <cell r="G554" t="str">
            <v/>
          </cell>
        </row>
        <row r="555">
          <cell r="B555">
            <v>212</v>
          </cell>
          <cell r="C555" t="str">
            <v>RICE CONS ISD</v>
          </cell>
          <cell r="D555">
            <v>706.67999999999984</v>
          </cell>
          <cell r="E555">
            <v>1382.22</v>
          </cell>
          <cell r="F555">
            <v>81.25</v>
          </cell>
          <cell r="G555">
            <v>158.75</v>
          </cell>
        </row>
        <row r="556">
          <cell r="B556">
            <v>447</v>
          </cell>
          <cell r="C556" t="str">
            <v>RICHARDS ISD</v>
          </cell>
          <cell r="D556">
            <v>170.52</v>
          </cell>
          <cell r="E556">
            <v>170.52</v>
          </cell>
          <cell r="F556">
            <v>2.5</v>
          </cell>
          <cell r="G556">
            <v>3.75</v>
          </cell>
        </row>
        <row r="557">
          <cell r="B557">
            <v>1115</v>
          </cell>
          <cell r="C557" t="str">
            <v>ROYAL ISD</v>
          </cell>
          <cell r="D557">
            <v>2587.91</v>
          </cell>
          <cell r="E557">
            <v>3943.9300000000003</v>
          </cell>
          <cell r="F557">
            <v>450</v>
          </cell>
          <cell r="G557">
            <v>791.25</v>
          </cell>
        </row>
        <row r="558">
          <cell r="B558">
            <v>655</v>
          </cell>
          <cell r="C558" t="str">
            <v>SABINE PASS ISD</v>
          </cell>
          <cell r="D558">
            <v>132</v>
          </cell>
          <cell r="E558">
            <v>284.83</v>
          </cell>
          <cell r="F558">
            <v>5</v>
          </cell>
          <cell r="G558">
            <v>5</v>
          </cell>
        </row>
        <row r="559">
          <cell r="B559">
            <v>408</v>
          </cell>
          <cell r="C559" t="str">
            <v>SANTA FE ISD</v>
          </cell>
          <cell r="D559">
            <v>269.40000000000003</v>
          </cell>
          <cell r="E559">
            <v>535.36</v>
          </cell>
          <cell r="F559" t="str">
            <v/>
          </cell>
          <cell r="G559" t="str">
            <v/>
          </cell>
        </row>
        <row r="560">
          <cell r="B560">
            <v>27</v>
          </cell>
          <cell r="C560" t="str">
            <v>SEALY ISD</v>
          </cell>
          <cell r="D560">
            <v>1882.19</v>
          </cell>
          <cell r="E560">
            <v>915.02</v>
          </cell>
          <cell r="F560">
            <v>320</v>
          </cell>
          <cell r="G560">
            <v>286.25</v>
          </cell>
        </row>
        <row r="561">
          <cell r="B561">
            <v>472</v>
          </cell>
          <cell r="C561" t="str">
            <v>SER NINOS SCHOOL</v>
          </cell>
          <cell r="D561" t="str">
            <v/>
          </cell>
          <cell r="E561" t="str">
            <v/>
          </cell>
          <cell r="F561" t="str">
            <v/>
          </cell>
          <cell r="G561" t="str">
            <v/>
          </cell>
        </row>
        <row r="562">
          <cell r="B562">
            <v>531</v>
          </cell>
          <cell r="C562" t="str">
            <v>SHELDON ISD</v>
          </cell>
          <cell r="D562">
            <v>164.5</v>
          </cell>
          <cell r="E562" t="str">
            <v/>
          </cell>
          <cell r="F562">
            <v>12.5</v>
          </cell>
          <cell r="G562" t="str">
            <v/>
          </cell>
        </row>
        <row r="563">
          <cell r="B563">
            <v>963</v>
          </cell>
          <cell r="C563" t="str">
            <v>SHEPHERD ISD</v>
          </cell>
          <cell r="D563">
            <v>2214.64</v>
          </cell>
          <cell r="E563">
            <v>2214.6400000000003</v>
          </cell>
          <cell r="F563">
            <v>98.749999999999986</v>
          </cell>
          <cell r="G563">
            <v>225.7</v>
          </cell>
        </row>
        <row r="564">
          <cell r="B564">
            <v>467</v>
          </cell>
          <cell r="C564" t="str">
            <v>SILSBEE ISD</v>
          </cell>
          <cell r="D564">
            <v>215.52</v>
          </cell>
          <cell r="E564" t="str">
            <v/>
          </cell>
          <cell r="F564">
            <v>50</v>
          </cell>
          <cell r="G564">
            <v>62.499999999999993</v>
          </cell>
        </row>
        <row r="565">
          <cell r="B565">
            <v>139</v>
          </cell>
          <cell r="C565" t="str">
            <v>SNOOK ISD</v>
          </cell>
          <cell r="D565" t="str">
            <v/>
          </cell>
          <cell r="E565">
            <v>205.04</v>
          </cell>
          <cell r="F565" t="str">
            <v/>
          </cell>
          <cell r="G565" t="str">
            <v/>
          </cell>
        </row>
        <row r="566">
          <cell r="B566">
            <v>138</v>
          </cell>
          <cell r="C566" t="str">
            <v>SOMERVILLE ISD</v>
          </cell>
          <cell r="D566" t="str">
            <v/>
          </cell>
          <cell r="E566" t="str">
            <v/>
          </cell>
          <cell r="F566" t="str">
            <v/>
          </cell>
          <cell r="G566" t="str">
            <v/>
          </cell>
        </row>
        <row r="567">
          <cell r="B567">
            <v>5002161</v>
          </cell>
          <cell r="C567" t="str">
            <v>SOUTHEAST TEXAS FOOD BANK</v>
          </cell>
          <cell r="D567" t="str">
            <v/>
          </cell>
          <cell r="E567" t="str">
            <v/>
          </cell>
          <cell r="F567" t="str">
            <v/>
          </cell>
          <cell r="G567" t="str">
            <v/>
          </cell>
        </row>
        <row r="568">
          <cell r="B568">
            <v>3867</v>
          </cell>
          <cell r="C568" t="str">
            <v>SOUTHWEST KEY PROGRAMHOUSTON 2 FDP</v>
          </cell>
          <cell r="D568" t="str">
            <v/>
          </cell>
          <cell r="E568" t="str">
            <v/>
          </cell>
          <cell r="F568" t="str">
            <v/>
          </cell>
          <cell r="G568" t="str">
            <v/>
          </cell>
        </row>
        <row r="569">
          <cell r="B569">
            <v>494</v>
          </cell>
          <cell r="C569" t="str">
            <v>SOUTHWEST SCHOOLS</v>
          </cell>
          <cell r="D569">
            <v>0</v>
          </cell>
          <cell r="E569" t="str">
            <v/>
          </cell>
          <cell r="F569" t="str">
            <v/>
          </cell>
          <cell r="G569" t="str">
            <v/>
          </cell>
        </row>
        <row r="570">
          <cell r="B570">
            <v>834</v>
          </cell>
          <cell r="C570" t="str">
            <v>SPLENDORA ISD</v>
          </cell>
          <cell r="D570">
            <v>1113.56</v>
          </cell>
          <cell r="E570">
            <v>1646.8899999999999</v>
          </cell>
          <cell r="F570" t="str">
            <v/>
          </cell>
          <cell r="G570" t="str">
            <v/>
          </cell>
        </row>
        <row r="571">
          <cell r="B571">
            <v>529</v>
          </cell>
          <cell r="C571" t="str">
            <v>SPRING BRANCH ISD</v>
          </cell>
          <cell r="D571" t="str">
            <v/>
          </cell>
          <cell r="E571" t="str">
            <v/>
          </cell>
          <cell r="F571">
            <v>0</v>
          </cell>
          <cell r="G571" t="str">
            <v/>
          </cell>
        </row>
        <row r="572">
          <cell r="B572">
            <v>528</v>
          </cell>
          <cell r="C572" t="str">
            <v>SPRING ISD</v>
          </cell>
          <cell r="D572" t="str">
            <v/>
          </cell>
          <cell r="E572">
            <v>1656.7599999999998</v>
          </cell>
          <cell r="F572" t="str">
            <v/>
          </cell>
          <cell r="G572" t="str">
            <v/>
          </cell>
        </row>
        <row r="573">
          <cell r="B573">
            <v>1082</v>
          </cell>
          <cell r="C573" t="str">
            <v>SPURGER ISD</v>
          </cell>
          <cell r="D573" t="str">
            <v/>
          </cell>
          <cell r="E573" t="str">
            <v/>
          </cell>
          <cell r="F573" t="str">
            <v/>
          </cell>
          <cell r="G573">
            <v>8.75</v>
          </cell>
        </row>
        <row r="574">
          <cell r="B574">
            <v>1263</v>
          </cell>
          <cell r="C574" t="str">
            <v>ST ANTHONYS SCHOOL</v>
          </cell>
          <cell r="D574" t="str">
            <v/>
          </cell>
          <cell r="E574" t="str">
            <v/>
          </cell>
          <cell r="F574">
            <v>37.5</v>
          </cell>
          <cell r="G574" t="str">
            <v/>
          </cell>
        </row>
        <row r="575">
          <cell r="B575">
            <v>388</v>
          </cell>
          <cell r="C575" t="str">
            <v>STAFFORD MSD</v>
          </cell>
          <cell r="D575">
            <v>1115.18</v>
          </cell>
          <cell r="E575">
            <v>1692.5</v>
          </cell>
          <cell r="F575" t="str">
            <v/>
          </cell>
          <cell r="G575" t="str">
            <v/>
          </cell>
        </row>
        <row r="576">
          <cell r="B576">
            <v>116</v>
          </cell>
          <cell r="C576" t="str">
            <v>SWEENY ISD</v>
          </cell>
          <cell r="D576" t="str">
            <v/>
          </cell>
          <cell r="E576">
            <v>164.5</v>
          </cell>
          <cell r="F576" t="str">
            <v/>
          </cell>
          <cell r="G576" t="str">
            <v/>
          </cell>
        </row>
        <row r="577">
          <cell r="B577">
            <v>738</v>
          </cell>
          <cell r="C577" t="str">
            <v>TARKINGTON ISD</v>
          </cell>
          <cell r="D577" t="str">
            <v/>
          </cell>
          <cell r="E577">
            <v>164.5</v>
          </cell>
          <cell r="F577" t="str">
            <v/>
          </cell>
          <cell r="G577" t="str">
            <v/>
          </cell>
        </row>
        <row r="578">
          <cell r="B578">
            <v>476</v>
          </cell>
          <cell r="C578" t="str">
            <v>TEJANO CENTER FOR COMMUNITY CONCERNS INC</v>
          </cell>
          <cell r="D578" t="str">
            <v/>
          </cell>
          <cell r="E578" t="str">
            <v/>
          </cell>
          <cell r="F578" t="str">
            <v/>
          </cell>
          <cell r="G578" t="str">
            <v/>
          </cell>
        </row>
        <row r="579">
          <cell r="B579">
            <v>7004</v>
          </cell>
          <cell r="C579" t="str">
            <v>TEKOA CHARTER SCHOOL INC</v>
          </cell>
          <cell r="D579" t="str">
            <v/>
          </cell>
          <cell r="E579">
            <v>112.19999999999999</v>
          </cell>
          <cell r="F579" t="str">
            <v/>
          </cell>
          <cell r="G579">
            <v>5</v>
          </cell>
        </row>
        <row r="580">
          <cell r="B580">
            <v>1387</v>
          </cell>
          <cell r="C580" t="str">
            <v>TEXAS CHALLENGE ACADEMY</v>
          </cell>
          <cell r="D580">
            <v>600.28</v>
          </cell>
          <cell r="E580">
            <v>746.44</v>
          </cell>
          <cell r="F580">
            <v>152.5</v>
          </cell>
          <cell r="G580">
            <v>241.25</v>
          </cell>
        </row>
        <row r="581">
          <cell r="B581">
            <v>5492</v>
          </cell>
          <cell r="C581" t="str">
            <v>TEXAS CHALLENGE ACADEMYEAST FDP</v>
          </cell>
          <cell r="D581" t="str">
            <v/>
          </cell>
          <cell r="E581" t="str">
            <v/>
          </cell>
          <cell r="F581" t="str">
            <v/>
          </cell>
          <cell r="G581" t="str">
            <v/>
          </cell>
        </row>
        <row r="582">
          <cell r="B582">
            <v>406</v>
          </cell>
          <cell r="C582" t="str">
            <v>TEXAS CITY ISD</v>
          </cell>
          <cell r="D582" t="str">
            <v/>
          </cell>
          <cell r="E582" t="str">
            <v/>
          </cell>
          <cell r="F582">
            <v>0</v>
          </cell>
          <cell r="G582" t="str">
            <v/>
          </cell>
        </row>
        <row r="583">
          <cell r="B583">
            <v>1033</v>
          </cell>
          <cell r="C583" t="str">
            <v>TEXAS COLLEGE PREPARATORY ACADEMIES</v>
          </cell>
          <cell r="D583">
            <v>1334.55</v>
          </cell>
          <cell r="E583">
            <v>4233.3499999999995</v>
          </cell>
          <cell r="F583" t="str">
            <v/>
          </cell>
          <cell r="G583">
            <v>8.75</v>
          </cell>
        </row>
        <row r="584">
          <cell r="B584">
            <v>829</v>
          </cell>
          <cell r="C584" t="str">
            <v>TEXAS SERENITY ACADEMY CONROETX</v>
          </cell>
          <cell r="D584" t="str">
            <v/>
          </cell>
          <cell r="E584" t="str">
            <v/>
          </cell>
          <cell r="F584" t="str">
            <v/>
          </cell>
          <cell r="G584" t="str">
            <v/>
          </cell>
        </row>
        <row r="585">
          <cell r="B585">
            <v>5385</v>
          </cell>
          <cell r="C585" t="str">
            <v>THE BETA FOUNDATION</v>
          </cell>
          <cell r="D585">
            <v>439.79999999999995</v>
          </cell>
          <cell r="E585">
            <v>439.79999999999995</v>
          </cell>
          <cell r="F585">
            <v>48.75</v>
          </cell>
          <cell r="G585">
            <v>58.75</v>
          </cell>
        </row>
        <row r="586">
          <cell r="B586">
            <v>120</v>
          </cell>
          <cell r="C586" t="str">
            <v>THE BRAZOS SCH INQ AND CREATIVITY</v>
          </cell>
          <cell r="D586" t="str">
            <v/>
          </cell>
          <cell r="E586" t="str">
            <v/>
          </cell>
          <cell r="F586">
            <v>0</v>
          </cell>
          <cell r="G586" t="str">
            <v/>
          </cell>
        </row>
        <row r="587">
          <cell r="B587">
            <v>1222</v>
          </cell>
          <cell r="C587" t="str">
            <v>THE CHINQUAPIN SCHOOL</v>
          </cell>
          <cell r="D587" t="str">
            <v/>
          </cell>
          <cell r="E587" t="str">
            <v/>
          </cell>
          <cell r="F587" t="str">
            <v/>
          </cell>
          <cell r="G587" t="str">
            <v/>
          </cell>
        </row>
        <row r="588">
          <cell r="B588">
            <v>1239</v>
          </cell>
          <cell r="C588" t="str">
            <v>THE DEVEREUX FOUNDATION</v>
          </cell>
          <cell r="D588" t="str">
            <v/>
          </cell>
          <cell r="E588" t="str">
            <v/>
          </cell>
          <cell r="F588" t="str">
            <v/>
          </cell>
          <cell r="G588" t="str">
            <v/>
          </cell>
        </row>
        <row r="589">
          <cell r="B589">
            <v>1187</v>
          </cell>
          <cell r="C589" t="str">
            <v>THE HUGHEN CENTER INC</v>
          </cell>
          <cell r="D589">
            <v>526.79999999999995</v>
          </cell>
          <cell r="E589">
            <v>526.79999999999995</v>
          </cell>
          <cell r="F589">
            <v>163.75</v>
          </cell>
          <cell r="G589">
            <v>120</v>
          </cell>
        </row>
        <row r="590">
          <cell r="B590">
            <v>511</v>
          </cell>
          <cell r="C590" t="str">
            <v>THE RHODES SCHOOL</v>
          </cell>
          <cell r="D590" t="str">
            <v/>
          </cell>
          <cell r="E590">
            <v>858.02</v>
          </cell>
          <cell r="F590" t="str">
            <v/>
          </cell>
          <cell r="G590">
            <v>13.75</v>
          </cell>
        </row>
        <row r="591">
          <cell r="B591">
            <v>770</v>
          </cell>
          <cell r="C591" t="str">
            <v>TIDEHAVEN ISD</v>
          </cell>
          <cell r="D591">
            <v>124.89</v>
          </cell>
          <cell r="E591">
            <v>371.84</v>
          </cell>
          <cell r="F591">
            <v>8.75</v>
          </cell>
          <cell r="G591">
            <v>8.75</v>
          </cell>
        </row>
        <row r="592">
          <cell r="B592">
            <v>7114</v>
          </cell>
          <cell r="C592" t="str">
            <v>TJJD KARYN'S HOUSE FDP</v>
          </cell>
          <cell r="D592" t="str">
            <v/>
          </cell>
          <cell r="E592" t="str">
            <v/>
          </cell>
          <cell r="F592" t="str">
            <v/>
          </cell>
          <cell r="G592" t="str">
            <v/>
          </cell>
        </row>
        <row r="593">
          <cell r="B593">
            <v>1338</v>
          </cell>
          <cell r="C593" t="str">
            <v>TODAYS HARBOR FOR CHILDREN</v>
          </cell>
          <cell r="D593" t="str">
            <v/>
          </cell>
          <cell r="E593" t="str">
            <v/>
          </cell>
          <cell r="F593" t="str">
            <v/>
          </cell>
          <cell r="G593" t="str">
            <v/>
          </cell>
        </row>
        <row r="594">
          <cell r="B594">
            <v>530</v>
          </cell>
          <cell r="C594" t="str">
            <v>TOMBALL ISD</v>
          </cell>
          <cell r="D594">
            <v>16.45</v>
          </cell>
          <cell r="E594">
            <v>2794.5899999999992</v>
          </cell>
          <cell r="F594" t="str">
            <v/>
          </cell>
          <cell r="G594" t="str">
            <v/>
          </cell>
        </row>
        <row r="595">
          <cell r="B595">
            <v>1076</v>
          </cell>
          <cell r="C595" t="str">
            <v>TRINITY ISD</v>
          </cell>
          <cell r="D595">
            <v>164.5</v>
          </cell>
          <cell r="E595">
            <v>184.5</v>
          </cell>
          <cell r="F595" t="str">
            <v/>
          </cell>
          <cell r="G595" t="str">
            <v/>
          </cell>
        </row>
        <row r="596">
          <cell r="B596">
            <v>495</v>
          </cell>
          <cell r="C596" t="str">
            <v>TWO DIMENSIONS PREPARATORY ACADEMY</v>
          </cell>
          <cell r="D596">
            <v>49.35</v>
          </cell>
          <cell r="E596">
            <v>745.05</v>
          </cell>
          <cell r="F596">
            <v>1.25</v>
          </cell>
          <cell r="G596">
            <v>6.25</v>
          </cell>
        </row>
        <row r="597">
          <cell r="B597">
            <v>773</v>
          </cell>
          <cell r="C597" t="str">
            <v>VAN VLECK ISD</v>
          </cell>
          <cell r="D597">
            <v>182.41</v>
          </cell>
          <cell r="E597">
            <v>591.43000000000006</v>
          </cell>
          <cell r="F597" t="str">
            <v/>
          </cell>
          <cell r="G597" t="str">
            <v/>
          </cell>
        </row>
        <row r="598">
          <cell r="B598">
            <v>482</v>
          </cell>
          <cell r="C598" t="str">
            <v>VARNETT SCHOOLS INC THE</v>
          </cell>
          <cell r="D598">
            <v>213.85</v>
          </cell>
          <cell r="E598">
            <v>213.85</v>
          </cell>
          <cell r="F598">
            <v>8.75</v>
          </cell>
          <cell r="G598">
            <v>8.75</v>
          </cell>
        </row>
        <row r="599">
          <cell r="B599">
            <v>885</v>
          </cell>
          <cell r="C599" t="str">
            <v>VIDOR ISD</v>
          </cell>
          <cell r="D599">
            <v>294.89999999999998</v>
          </cell>
          <cell r="E599">
            <v>294.89999999999998</v>
          </cell>
          <cell r="F599">
            <v>67.5</v>
          </cell>
          <cell r="G599">
            <v>113.75</v>
          </cell>
        </row>
        <row r="600">
          <cell r="B600">
            <v>1114</v>
          </cell>
          <cell r="C600" t="str">
            <v>WALLER ISD</v>
          </cell>
          <cell r="D600">
            <v>2153.9699999999998</v>
          </cell>
          <cell r="E600">
            <v>3997.79</v>
          </cell>
          <cell r="F600">
            <v>5</v>
          </cell>
          <cell r="G600">
            <v>5</v>
          </cell>
        </row>
        <row r="601">
          <cell r="B601">
            <v>1081</v>
          </cell>
          <cell r="C601" t="str">
            <v>WARREN ISD</v>
          </cell>
          <cell r="D601">
            <v>345.27000000000004</v>
          </cell>
          <cell r="E601">
            <v>1151.02</v>
          </cell>
          <cell r="F601">
            <v>1.25</v>
          </cell>
          <cell r="G601">
            <v>1.25</v>
          </cell>
        </row>
        <row r="602">
          <cell r="B602">
            <v>213</v>
          </cell>
          <cell r="C602" t="str">
            <v>WEIMAR ISD</v>
          </cell>
          <cell r="D602">
            <v>65.8</v>
          </cell>
          <cell r="E602">
            <v>653.4799999999999</v>
          </cell>
          <cell r="F602" t="str">
            <v/>
          </cell>
          <cell r="G602" t="str">
            <v/>
          </cell>
        </row>
        <row r="603">
          <cell r="B603">
            <v>470</v>
          </cell>
          <cell r="C603" t="str">
            <v>WEST HARDIN COUNTY CONS I</v>
          </cell>
          <cell r="D603" t="str">
            <v/>
          </cell>
          <cell r="E603">
            <v>299.08</v>
          </cell>
          <cell r="F603" t="str">
            <v/>
          </cell>
          <cell r="G603" t="str">
            <v/>
          </cell>
        </row>
        <row r="604">
          <cell r="B604">
            <v>884</v>
          </cell>
          <cell r="C604" t="str">
            <v>WEST ORANGECOVE CONS ISD</v>
          </cell>
          <cell r="D604" t="str">
            <v/>
          </cell>
          <cell r="E604">
            <v>164.5</v>
          </cell>
          <cell r="F604" t="str">
            <v/>
          </cell>
          <cell r="G604" t="str">
            <v/>
          </cell>
        </row>
        <row r="605">
          <cell r="B605">
            <v>1128</v>
          </cell>
          <cell r="C605" t="str">
            <v>WHARTON ISD</v>
          </cell>
          <cell r="D605" t="str">
            <v/>
          </cell>
          <cell r="E605">
            <v>509.27000000000004</v>
          </cell>
          <cell r="F605" t="str">
            <v/>
          </cell>
          <cell r="G605" t="str">
            <v/>
          </cell>
        </row>
        <row r="606">
          <cell r="B606">
            <v>832</v>
          </cell>
          <cell r="C606" t="str">
            <v>WILLIS ISD</v>
          </cell>
          <cell r="D606">
            <v>543.6</v>
          </cell>
          <cell r="E606">
            <v>543.6</v>
          </cell>
          <cell r="F606" t="str">
            <v/>
          </cell>
          <cell r="G606" t="str">
            <v/>
          </cell>
        </row>
        <row r="607">
          <cell r="B607">
            <v>498</v>
          </cell>
          <cell r="C607" t="str">
            <v>WONDERLAND EDUCATIONAL ESTATE ASSOCIATION INC</v>
          </cell>
          <cell r="D607">
            <v>1032.0800000000002</v>
          </cell>
          <cell r="E607" t="str">
            <v/>
          </cell>
          <cell r="F607">
            <v>278.75</v>
          </cell>
          <cell r="G607">
            <v>436.25</v>
          </cell>
        </row>
        <row r="608">
          <cell r="B608">
            <v>1080</v>
          </cell>
          <cell r="C608" t="str">
            <v>WOODVILLE ISD</v>
          </cell>
          <cell r="D608" t="str">
            <v/>
          </cell>
          <cell r="E608">
            <v>942.81999999999994</v>
          </cell>
          <cell r="F608" t="str">
            <v/>
          </cell>
          <cell r="G608" t="str">
            <v/>
          </cell>
        </row>
        <row r="609">
          <cell r="B609">
            <v>6362</v>
          </cell>
          <cell r="C609" t="str">
            <v>YELLOWSTONE ACADEMY</v>
          </cell>
          <cell r="D609" t="str">
            <v/>
          </cell>
          <cell r="E609" t="str">
            <v/>
          </cell>
          <cell r="F609" t="str">
            <v/>
          </cell>
          <cell r="G609" t="str">
            <v/>
          </cell>
        </row>
        <row r="610">
          <cell r="B610">
            <v>6376</v>
          </cell>
          <cell r="C610" t="str">
            <v>YELLOWSTONE EDUCATION FOUNDATION</v>
          </cell>
          <cell r="D610" t="str">
            <v/>
          </cell>
          <cell r="E610" t="str">
            <v/>
          </cell>
          <cell r="F610" t="str">
            <v/>
          </cell>
          <cell r="G610" t="str">
            <v/>
          </cell>
        </row>
        <row r="611">
          <cell r="B611">
            <v>496</v>
          </cell>
          <cell r="C611" t="str">
            <v>YES PREP PUBLIC SCHOOLS INC</v>
          </cell>
          <cell r="D611">
            <v>6085.9400000000005</v>
          </cell>
          <cell r="E611">
            <v>9109.4399999999987</v>
          </cell>
          <cell r="F611">
            <v>482.5</v>
          </cell>
          <cell r="G611">
            <v>482.5</v>
          </cell>
        </row>
        <row r="612">
          <cell r="B612">
            <v>866</v>
          </cell>
          <cell r="C612" t="str">
            <v>AGUA DULCE ISD</v>
          </cell>
          <cell r="D612" t="str">
            <v/>
          </cell>
          <cell r="E612">
            <v>643.56000000000006</v>
          </cell>
          <cell r="F612" t="str">
            <v/>
          </cell>
          <cell r="G612" t="str">
            <v/>
          </cell>
        </row>
        <row r="613">
          <cell r="B613">
            <v>658</v>
          </cell>
          <cell r="C613" t="str">
            <v>ALICE ISD</v>
          </cell>
          <cell r="D613">
            <v>8530.73</v>
          </cell>
          <cell r="E613">
            <v>9824.7099999999991</v>
          </cell>
          <cell r="F613">
            <v>1878.75</v>
          </cell>
          <cell r="G613">
            <v>3026.25</v>
          </cell>
        </row>
        <row r="614">
          <cell r="B614">
            <v>875</v>
          </cell>
          <cell r="C614" t="str">
            <v>BANQUETE ISD</v>
          </cell>
          <cell r="D614">
            <v>65.8</v>
          </cell>
          <cell r="E614">
            <v>309.95999999999998</v>
          </cell>
          <cell r="F614" t="str">
            <v/>
          </cell>
          <cell r="G614" t="str">
            <v/>
          </cell>
        </row>
        <row r="615">
          <cell r="B615">
            <v>659</v>
          </cell>
          <cell r="C615" t="str">
            <v>BEN BOLT PALITO BLANCO ISD</v>
          </cell>
          <cell r="D615">
            <v>232.8</v>
          </cell>
          <cell r="E615">
            <v>232.8</v>
          </cell>
          <cell r="F615">
            <v>61.25</v>
          </cell>
          <cell r="G615">
            <v>23.750000000000004</v>
          </cell>
        </row>
        <row r="616">
          <cell r="B616">
            <v>319</v>
          </cell>
          <cell r="C616" t="str">
            <v>BENAVIDES ISD</v>
          </cell>
          <cell r="D616">
            <v>195</v>
          </cell>
          <cell r="E616">
            <v>195</v>
          </cell>
          <cell r="F616" t="str">
            <v/>
          </cell>
          <cell r="G616">
            <v>2.5</v>
          </cell>
        </row>
        <row r="617">
          <cell r="B617">
            <v>867</v>
          </cell>
          <cell r="C617" t="str">
            <v>BISHOP CONS ISD</v>
          </cell>
          <cell r="D617" t="str">
            <v/>
          </cell>
          <cell r="E617" t="str">
            <v/>
          </cell>
          <cell r="F617">
            <v>0</v>
          </cell>
          <cell r="G617" t="str">
            <v/>
          </cell>
        </row>
        <row r="618">
          <cell r="B618">
            <v>129</v>
          </cell>
          <cell r="C618" t="str">
            <v>BROOKS COUNTY ISD</v>
          </cell>
          <cell r="D618">
            <v>1594.4799999999998</v>
          </cell>
          <cell r="E618">
            <v>1594.4799999999998</v>
          </cell>
          <cell r="F618">
            <v>37.5</v>
          </cell>
          <cell r="G618">
            <v>37.5</v>
          </cell>
        </row>
        <row r="619">
          <cell r="B619">
            <v>151</v>
          </cell>
          <cell r="C619" t="str">
            <v>BROWNSVILLE ISD</v>
          </cell>
          <cell r="D619">
            <v>179.06</v>
          </cell>
          <cell r="E619">
            <v>179.06</v>
          </cell>
          <cell r="F619" t="str">
            <v/>
          </cell>
          <cell r="G619" t="str">
            <v/>
          </cell>
        </row>
        <row r="620">
          <cell r="B620">
            <v>868</v>
          </cell>
          <cell r="C620" t="str">
            <v>CALALLEN ISD</v>
          </cell>
          <cell r="D620" t="str">
            <v/>
          </cell>
          <cell r="E620">
            <v>3013.39</v>
          </cell>
          <cell r="F620" t="str">
            <v/>
          </cell>
          <cell r="G620">
            <v>22.5</v>
          </cell>
        </row>
        <row r="621">
          <cell r="B621">
            <v>869</v>
          </cell>
          <cell r="C621" t="str">
            <v>CORPUS CHRISTI ISD</v>
          </cell>
          <cell r="D621">
            <v>4674.6000000000004</v>
          </cell>
          <cell r="E621">
            <v>5065.6100000000006</v>
          </cell>
          <cell r="F621" t="str">
            <v/>
          </cell>
          <cell r="G621" t="str">
            <v/>
          </cell>
        </row>
        <row r="622">
          <cell r="B622">
            <v>517</v>
          </cell>
          <cell r="C622" t="str">
            <v>CYPRESS FAIRBANKS ISD NUTRITION SERVICES</v>
          </cell>
          <cell r="D622" t="str">
            <v/>
          </cell>
          <cell r="E622" t="str">
            <v/>
          </cell>
          <cell r="F622" t="str">
            <v/>
          </cell>
          <cell r="G622" t="str">
            <v/>
          </cell>
        </row>
        <row r="623">
          <cell r="B623">
            <v>564</v>
          </cell>
          <cell r="C623" t="str">
            <v>DONNA ISD</v>
          </cell>
          <cell r="D623">
            <v>9597.85</v>
          </cell>
          <cell r="E623">
            <v>12650.4</v>
          </cell>
          <cell r="F623">
            <v>483.75</v>
          </cell>
          <cell r="G623">
            <v>965</v>
          </cell>
        </row>
        <row r="624">
          <cell r="B624">
            <v>870</v>
          </cell>
          <cell r="C624" t="str">
            <v>DRISCOLL ISD</v>
          </cell>
          <cell r="D624">
            <v>946.31999999999994</v>
          </cell>
          <cell r="E624">
            <v>1198.1100000000001</v>
          </cell>
          <cell r="F624">
            <v>163.75</v>
          </cell>
          <cell r="G624">
            <v>197.5</v>
          </cell>
        </row>
        <row r="625">
          <cell r="B625">
            <v>565</v>
          </cell>
          <cell r="C625" t="str">
            <v>EDCOUCH ELSA ISD</v>
          </cell>
          <cell r="D625" t="str">
            <v/>
          </cell>
          <cell r="E625">
            <v>1686.97</v>
          </cell>
          <cell r="F625" t="str">
            <v/>
          </cell>
          <cell r="G625" t="str">
            <v/>
          </cell>
        </row>
        <row r="626">
          <cell r="B626">
            <v>566</v>
          </cell>
          <cell r="C626" t="str">
            <v>EDINBURG ISD</v>
          </cell>
          <cell r="D626">
            <v>164.5</v>
          </cell>
          <cell r="E626">
            <v>3172.8999999999996</v>
          </cell>
          <cell r="F626" t="str">
            <v/>
          </cell>
          <cell r="G626" t="str">
            <v/>
          </cell>
        </row>
        <row r="627">
          <cell r="B627">
            <v>876</v>
          </cell>
          <cell r="C627" t="str">
            <v>FLOUR BLUFF ISD</v>
          </cell>
          <cell r="D627">
            <v>201.76</v>
          </cell>
          <cell r="E627">
            <v>201.76</v>
          </cell>
          <cell r="F627" t="str">
            <v/>
          </cell>
          <cell r="G627" t="str">
            <v/>
          </cell>
        </row>
        <row r="628">
          <cell r="B628">
            <v>321</v>
          </cell>
          <cell r="C628" t="str">
            <v>FREER ISD</v>
          </cell>
          <cell r="D628">
            <v>115.14999999999999</v>
          </cell>
          <cell r="E628">
            <v>815.11999999999989</v>
          </cell>
          <cell r="F628" t="str">
            <v/>
          </cell>
          <cell r="G628" t="str">
            <v/>
          </cell>
        </row>
        <row r="629">
          <cell r="B629">
            <v>864</v>
          </cell>
          <cell r="C629" t="str">
            <v>GULF COAST COUNCIL OF LA RAZA</v>
          </cell>
          <cell r="D629">
            <v>692</v>
          </cell>
          <cell r="E629">
            <v>692</v>
          </cell>
          <cell r="F629">
            <v>73.75</v>
          </cell>
          <cell r="G629">
            <v>196.25</v>
          </cell>
        </row>
        <row r="630">
          <cell r="B630">
            <v>152</v>
          </cell>
          <cell r="C630" t="str">
            <v>HARLINGEN CISD</v>
          </cell>
          <cell r="D630">
            <v>133.98000000000002</v>
          </cell>
          <cell r="E630">
            <v>133.98000000000002</v>
          </cell>
          <cell r="F630" t="str">
            <v/>
          </cell>
          <cell r="G630" t="str">
            <v/>
          </cell>
        </row>
        <row r="631">
          <cell r="B631">
            <v>6554</v>
          </cell>
          <cell r="C631" t="str">
            <v>HARMONY PUBLIC SCHOOLS LAREDO FDP</v>
          </cell>
          <cell r="D631" t="str">
            <v/>
          </cell>
          <cell r="E631" t="str">
            <v/>
          </cell>
          <cell r="F631" t="str">
            <v/>
          </cell>
          <cell r="G631" t="str">
            <v/>
          </cell>
        </row>
        <row r="632">
          <cell r="B632">
            <v>567</v>
          </cell>
          <cell r="C632" t="str">
            <v>HIDALGO ISD</v>
          </cell>
          <cell r="D632">
            <v>1672.38</v>
          </cell>
          <cell r="E632">
            <v>1672.38</v>
          </cell>
          <cell r="F632">
            <v>120</v>
          </cell>
          <cell r="G632">
            <v>170</v>
          </cell>
        </row>
        <row r="633">
          <cell r="B633">
            <v>562</v>
          </cell>
          <cell r="C633" t="str">
            <v>IDEA PUBLIC SCHOOLS</v>
          </cell>
          <cell r="D633">
            <v>164.5</v>
          </cell>
          <cell r="E633" t="str">
            <v/>
          </cell>
          <cell r="F633" t="str">
            <v/>
          </cell>
          <cell r="G633" t="str">
            <v/>
          </cell>
        </row>
        <row r="634">
          <cell r="B634">
            <v>657</v>
          </cell>
          <cell r="C634" t="str">
            <v>JIM HOGG COUNTY ISD</v>
          </cell>
          <cell r="D634">
            <v>133.98000000000002</v>
          </cell>
          <cell r="E634">
            <v>133.98000000000002</v>
          </cell>
          <cell r="F634" t="str">
            <v/>
          </cell>
          <cell r="G634" t="str">
            <v/>
          </cell>
        </row>
        <row r="635">
          <cell r="B635">
            <v>67</v>
          </cell>
          <cell r="C635" t="str">
            <v>JUBILEE ACADEMIES</v>
          </cell>
          <cell r="D635">
            <v>1494.72</v>
          </cell>
          <cell r="E635">
            <v>2318.1999999999998</v>
          </cell>
          <cell r="F635" t="str">
            <v/>
          </cell>
          <cell r="G635" t="str">
            <v/>
          </cell>
        </row>
        <row r="636">
          <cell r="B636">
            <v>698</v>
          </cell>
          <cell r="C636" t="str">
            <v>KINGSVILLE ISD</v>
          </cell>
          <cell r="D636">
            <v>1197.3200000000002</v>
          </cell>
          <cell r="E636">
            <v>1197.32</v>
          </cell>
          <cell r="F636">
            <v>38.75</v>
          </cell>
          <cell r="G636">
            <v>38.75</v>
          </cell>
        </row>
        <row r="637">
          <cell r="B637">
            <v>153</v>
          </cell>
          <cell r="C637" t="str">
            <v>LA FERIA ISD</v>
          </cell>
          <cell r="D637">
            <v>133.98000000000002</v>
          </cell>
          <cell r="E637">
            <v>133.98000000000002</v>
          </cell>
          <cell r="F637" t="str">
            <v/>
          </cell>
          <cell r="G637" t="str">
            <v/>
          </cell>
        </row>
        <row r="638">
          <cell r="B638">
            <v>662</v>
          </cell>
          <cell r="C638" t="str">
            <v>LA GLORIA ISD</v>
          </cell>
          <cell r="D638" t="str">
            <v/>
          </cell>
          <cell r="E638">
            <v>330.73</v>
          </cell>
          <cell r="F638" t="str">
            <v/>
          </cell>
          <cell r="G638" t="str">
            <v/>
          </cell>
        </row>
        <row r="639">
          <cell r="B639">
            <v>574</v>
          </cell>
          <cell r="C639" t="str">
            <v>LA JOYA ISD</v>
          </cell>
          <cell r="D639" t="str">
            <v/>
          </cell>
          <cell r="E639">
            <v>164.5</v>
          </cell>
          <cell r="F639" t="str">
            <v/>
          </cell>
          <cell r="G639" t="str">
            <v/>
          </cell>
        </row>
        <row r="640">
          <cell r="B640">
            <v>576</v>
          </cell>
          <cell r="C640" t="str">
            <v>LA VILLA ISD</v>
          </cell>
          <cell r="D640" t="str">
            <v/>
          </cell>
          <cell r="E640">
            <v>294.54000000000002</v>
          </cell>
          <cell r="F640" t="str">
            <v/>
          </cell>
          <cell r="G640" t="str">
            <v/>
          </cell>
        </row>
        <row r="641">
          <cell r="B641">
            <v>1122</v>
          </cell>
          <cell r="C641" t="str">
            <v>LAREDO ISD</v>
          </cell>
          <cell r="D641">
            <v>32.9</v>
          </cell>
          <cell r="E641">
            <v>5166.68</v>
          </cell>
          <cell r="F641" t="str">
            <v/>
          </cell>
          <cell r="G641" t="str">
            <v/>
          </cell>
        </row>
        <row r="642">
          <cell r="B642">
            <v>1143</v>
          </cell>
          <cell r="C642" t="str">
            <v>LASARA ISD</v>
          </cell>
          <cell r="D642">
            <v>1138.74</v>
          </cell>
          <cell r="E642">
            <v>408.53</v>
          </cell>
          <cell r="F642">
            <v>122.5</v>
          </cell>
          <cell r="G642">
            <v>225</v>
          </cell>
        </row>
        <row r="643">
          <cell r="B643">
            <v>871</v>
          </cell>
          <cell r="C643" t="str">
            <v>LONDON ISD</v>
          </cell>
          <cell r="D643">
            <v>133.98000000000002</v>
          </cell>
          <cell r="E643">
            <v>133.98000000000002</v>
          </cell>
          <cell r="F643" t="str">
            <v/>
          </cell>
          <cell r="G643" t="str">
            <v/>
          </cell>
        </row>
        <row r="644">
          <cell r="B644">
            <v>154</v>
          </cell>
          <cell r="C644" t="str">
            <v>LOS FRESNOS CONS ISD</v>
          </cell>
          <cell r="D644">
            <v>1153.9100000000001</v>
          </cell>
          <cell r="E644">
            <v>10761.46</v>
          </cell>
          <cell r="F644" t="str">
            <v/>
          </cell>
          <cell r="G644" t="str">
            <v/>
          </cell>
        </row>
        <row r="645">
          <cell r="B645">
            <v>1144</v>
          </cell>
          <cell r="C645" t="str">
            <v>LYFORD CISD</v>
          </cell>
          <cell r="D645" t="str">
            <v/>
          </cell>
          <cell r="E645">
            <v>150.43</v>
          </cell>
          <cell r="F645" t="str">
            <v/>
          </cell>
          <cell r="G645">
            <v>1.25</v>
          </cell>
        </row>
        <row r="646">
          <cell r="B646">
            <v>568</v>
          </cell>
          <cell r="C646" t="str">
            <v>MCALLEN ISD</v>
          </cell>
          <cell r="D646">
            <v>164.5</v>
          </cell>
          <cell r="E646">
            <v>164.5</v>
          </cell>
          <cell r="F646" t="str">
            <v/>
          </cell>
          <cell r="G646" t="str">
            <v/>
          </cell>
        </row>
        <row r="647">
          <cell r="B647">
            <v>569</v>
          </cell>
          <cell r="C647" t="str">
            <v>MERCEDES ISD</v>
          </cell>
          <cell r="D647">
            <v>1007.1700000000001</v>
          </cell>
          <cell r="E647">
            <v>1007.1700000000001</v>
          </cell>
          <cell r="F647" t="str">
            <v/>
          </cell>
          <cell r="G647" t="str">
            <v/>
          </cell>
        </row>
        <row r="648">
          <cell r="B648">
            <v>570</v>
          </cell>
          <cell r="C648" t="str">
            <v>MISSION CISD</v>
          </cell>
          <cell r="D648">
            <v>9086.1200000000008</v>
          </cell>
          <cell r="E648">
            <v>17121.190000000002</v>
          </cell>
          <cell r="F648" t="str">
            <v/>
          </cell>
          <cell r="G648" t="str">
            <v/>
          </cell>
        </row>
        <row r="649">
          <cell r="B649">
            <v>577</v>
          </cell>
          <cell r="C649" t="str">
            <v>MONTE ALTO ISD</v>
          </cell>
          <cell r="D649">
            <v>644.13999999999987</v>
          </cell>
          <cell r="E649">
            <v>1119.94</v>
          </cell>
          <cell r="F649">
            <v>38.75</v>
          </cell>
          <cell r="G649">
            <v>55</v>
          </cell>
        </row>
        <row r="650">
          <cell r="B650">
            <v>1216</v>
          </cell>
          <cell r="C650" t="str">
            <v>NUECES CTY JUVENILE PROBATION DEPT</v>
          </cell>
          <cell r="D650">
            <v>82.25</v>
          </cell>
          <cell r="E650">
            <v>82.25</v>
          </cell>
          <cell r="F650" t="str">
            <v/>
          </cell>
          <cell r="G650" t="str">
            <v/>
          </cell>
        </row>
        <row r="651">
          <cell r="B651">
            <v>660</v>
          </cell>
          <cell r="C651" t="str">
            <v>ORANGE GROVE ISD</v>
          </cell>
          <cell r="D651">
            <v>133.98000000000002</v>
          </cell>
          <cell r="E651">
            <v>133.98000000000002</v>
          </cell>
          <cell r="F651">
            <v>13.75</v>
          </cell>
          <cell r="G651" t="str">
            <v/>
          </cell>
        </row>
        <row r="652">
          <cell r="B652">
            <v>1697</v>
          </cell>
          <cell r="C652" t="str">
            <v>PAN AMERICAN SCHOOL</v>
          </cell>
          <cell r="D652" t="str">
            <v/>
          </cell>
          <cell r="E652">
            <v>148.05000000000001</v>
          </cell>
          <cell r="F652" t="str">
            <v/>
          </cell>
          <cell r="G652" t="str">
            <v/>
          </cell>
        </row>
        <row r="653">
          <cell r="B653">
            <v>571</v>
          </cell>
          <cell r="C653" t="str">
            <v>PHARR SAN JUAN ALAMO ISD</v>
          </cell>
          <cell r="D653">
            <v>2628.1</v>
          </cell>
          <cell r="E653">
            <v>7352.27</v>
          </cell>
          <cell r="F653" t="str">
            <v/>
          </cell>
          <cell r="G653" t="str">
            <v/>
          </cell>
        </row>
        <row r="654">
          <cell r="B654">
            <v>155</v>
          </cell>
          <cell r="C654" t="str">
            <v>POINT ISABEL ISD</v>
          </cell>
          <cell r="D654">
            <v>3234</v>
          </cell>
          <cell r="E654">
            <v>3234</v>
          </cell>
          <cell r="F654">
            <v>492.50000000000006</v>
          </cell>
          <cell r="G654">
            <v>691.25</v>
          </cell>
        </row>
        <row r="655">
          <cell r="B655">
            <v>872</v>
          </cell>
          <cell r="C655" t="str">
            <v>PORT ARANSAS ISD</v>
          </cell>
          <cell r="D655">
            <v>98.7</v>
          </cell>
          <cell r="E655">
            <v>98.7</v>
          </cell>
          <cell r="F655" t="str">
            <v/>
          </cell>
          <cell r="G655" t="str">
            <v/>
          </cell>
        </row>
        <row r="656">
          <cell r="B656">
            <v>661</v>
          </cell>
          <cell r="C656" t="str">
            <v>PREMONT ISD</v>
          </cell>
          <cell r="D656">
            <v>816.56000000000006</v>
          </cell>
          <cell r="E656">
            <v>1917.3600000000001</v>
          </cell>
          <cell r="F656">
            <v>195</v>
          </cell>
          <cell r="G656">
            <v>385</v>
          </cell>
        </row>
        <row r="657">
          <cell r="B657">
            <v>572</v>
          </cell>
          <cell r="C657" t="str">
            <v>PROGRESO ISD</v>
          </cell>
          <cell r="D657">
            <v>636.64</v>
          </cell>
          <cell r="E657">
            <v>1817.23</v>
          </cell>
          <cell r="F657" t="str">
            <v/>
          </cell>
          <cell r="G657" t="str">
            <v/>
          </cell>
        </row>
        <row r="658">
          <cell r="B658">
            <v>318</v>
          </cell>
          <cell r="C658" t="str">
            <v>RAMIREZ COMMON SCHOOL DISTRICT</v>
          </cell>
          <cell r="D658" t="str">
            <v/>
          </cell>
          <cell r="E658">
            <v>259.41999999999996</v>
          </cell>
          <cell r="F658" t="str">
            <v/>
          </cell>
          <cell r="G658">
            <v>75</v>
          </cell>
        </row>
        <row r="659">
          <cell r="B659">
            <v>1145</v>
          </cell>
          <cell r="C659" t="str">
            <v>RAYMONDVILLE ISD</v>
          </cell>
          <cell r="D659">
            <v>1187.2600000000002</v>
          </cell>
          <cell r="E659">
            <v>1187.26</v>
          </cell>
          <cell r="F659">
            <v>40</v>
          </cell>
          <cell r="G659">
            <v>40</v>
          </cell>
        </row>
        <row r="660">
          <cell r="B660">
            <v>699</v>
          </cell>
          <cell r="C660" t="str">
            <v>RICARDO ISD</v>
          </cell>
          <cell r="D660">
            <v>196.32</v>
          </cell>
          <cell r="E660">
            <v>681.83999999999992</v>
          </cell>
          <cell r="F660">
            <v>1.25</v>
          </cell>
          <cell r="G660">
            <v>28.75</v>
          </cell>
        </row>
        <row r="661">
          <cell r="B661">
            <v>1000</v>
          </cell>
          <cell r="C661" t="str">
            <v>RIO GRANDE CITY GRULLA ISD</v>
          </cell>
          <cell r="D661">
            <v>1501.2299999999998</v>
          </cell>
          <cell r="E661">
            <v>3206.8899999999994</v>
          </cell>
          <cell r="F661" t="str">
            <v/>
          </cell>
          <cell r="G661" t="str">
            <v/>
          </cell>
        </row>
        <row r="662">
          <cell r="B662">
            <v>156</v>
          </cell>
          <cell r="C662" t="str">
            <v>RIO HONDO ISD</v>
          </cell>
          <cell r="D662">
            <v>164.5</v>
          </cell>
          <cell r="E662" t="str">
            <v/>
          </cell>
          <cell r="F662" t="str">
            <v/>
          </cell>
          <cell r="G662" t="str">
            <v/>
          </cell>
        </row>
        <row r="663">
          <cell r="B663">
            <v>700</v>
          </cell>
          <cell r="C663" t="str">
            <v>RIVIERA ISD</v>
          </cell>
          <cell r="D663">
            <v>615.88</v>
          </cell>
          <cell r="E663">
            <v>1464.6</v>
          </cell>
          <cell r="F663">
            <v>223.75</v>
          </cell>
          <cell r="G663">
            <v>251.25</v>
          </cell>
        </row>
        <row r="664">
          <cell r="B664">
            <v>873</v>
          </cell>
          <cell r="C664" t="str">
            <v>ROBSTOWN ISD</v>
          </cell>
          <cell r="D664">
            <v>373.32</v>
          </cell>
          <cell r="E664">
            <v>4194.34</v>
          </cell>
          <cell r="F664" t="str">
            <v/>
          </cell>
          <cell r="G664">
            <v>563.75</v>
          </cell>
        </row>
        <row r="665">
          <cell r="B665">
            <v>1002</v>
          </cell>
          <cell r="C665" t="str">
            <v>ROMA ISD</v>
          </cell>
          <cell r="D665">
            <v>2948.6</v>
          </cell>
          <cell r="E665">
            <v>5153.18</v>
          </cell>
          <cell r="F665">
            <v>226.25000000000003</v>
          </cell>
          <cell r="G665">
            <v>226.25000000000003</v>
          </cell>
        </row>
        <row r="666">
          <cell r="B666">
            <v>157</v>
          </cell>
          <cell r="C666" t="str">
            <v>SAN BENITO CISD</v>
          </cell>
          <cell r="D666">
            <v>3163.2200000000003</v>
          </cell>
          <cell r="E666">
            <v>3163.2200000000003</v>
          </cell>
          <cell r="F666">
            <v>148.75</v>
          </cell>
          <cell r="G666">
            <v>148.75</v>
          </cell>
        </row>
        <row r="667">
          <cell r="B667">
            <v>320</v>
          </cell>
          <cell r="C667" t="str">
            <v>SAN DIEGO ISD</v>
          </cell>
          <cell r="D667">
            <v>164.5</v>
          </cell>
          <cell r="E667">
            <v>164.5</v>
          </cell>
          <cell r="F667">
            <v>12.5</v>
          </cell>
          <cell r="G667" t="str">
            <v/>
          </cell>
        </row>
        <row r="668">
          <cell r="B668">
            <v>1001</v>
          </cell>
          <cell r="C668" t="str">
            <v>SAN ISIDRO ISD</v>
          </cell>
          <cell r="D668">
            <v>146.16</v>
          </cell>
          <cell r="E668">
            <v>146.16</v>
          </cell>
          <cell r="F668">
            <v>12.5</v>
          </cell>
          <cell r="G668">
            <v>12.5</v>
          </cell>
        </row>
        <row r="669">
          <cell r="B669">
            <v>1146</v>
          </cell>
          <cell r="C669" t="str">
            <v>SAN PERLITA ISD</v>
          </cell>
          <cell r="D669" t="str">
            <v/>
          </cell>
          <cell r="E669" t="str">
            <v/>
          </cell>
          <cell r="F669" t="str">
            <v/>
          </cell>
          <cell r="G669" t="str">
            <v/>
          </cell>
        </row>
        <row r="670">
          <cell r="B670">
            <v>701</v>
          </cell>
          <cell r="C670" t="str">
            <v>SANTA GERTRUDIS ISD</v>
          </cell>
          <cell r="D670">
            <v>286.59999999999997</v>
          </cell>
          <cell r="E670">
            <v>648.82999999999993</v>
          </cell>
          <cell r="F670">
            <v>18.75</v>
          </cell>
          <cell r="G670">
            <v>57.5</v>
          </cell>
        </row>
        <row r="671">
          <cell r="B671">
            <v>158</v>
          </cell>
          <cell r="C671" t="str">
            <v>SANTA MARIA ISD</v>
          </cell>
          <cell r="D671">
            <v>164.5</v>
          </cell>
          <cell r="E671" t="str">
            <v/>
          </cell>
          <cell r="F671" t="str">
            <v/>
          </cell>
          <cell r="G671" t="str">
            <v/>
          </cell>
        </row>
        <row r="672">
          <cell r="B672">
            <v>159</v>
          </cell>
          <cell r="C672" t="str">
            <v>SANTA ROSA ISD</v>
          </cell>
          <cell r="D672">
            <v>1020.5100000000001</v>
          </cell>
          <cell r="E672">
            <v>2619.11</v>
          </cell>
          <cell r="F672" t="str">
            <v/>
          </cell>
          <cell r="G672" t="str">
            <v/>
          </cell>
        </row>
        <row r="673">
          <cell r="B673">
            <v>573</v>
          </cell>
          <cell r="C673" t="str">
            <v>SHARYLAND ISD</v>
          </cell>
          <cell r="D673">
            <v>1127.23</v>
          </cell>
          <cell r="E673">
            <v>1127.23</v>
          </cell>
          <cell r="F673">
            <v>211.25</v>
          </cell>
          <cell r="G673">
            <v>425</v>
          </cell>
        </row>
        <row r="674">
          <cell r="B674">
            <v>560</v>
          </cell>
          <cell r="C674" t="str">
            <v>SOUTH TEXAS EDUCATIONAL TECH</v>
          </cell>
          <cell r="D674">
            <v>2650.36</v>
          </cell>
          <cell r="E674">
            <v>2650.36</v>
          </cell>
          <cell r="F674">
            <v>142.5</v>
          </cell>
          <cell r="G674">
            <v>188.75</v>
          </cell>
        </row>
        <row r="675">
          <cell r="B675">
            <v>73</v>
          </cell>
          <cell r="C675" t="str">
            <v>SOUTH TEXAS HARMONY PUBLIC SCHOOLS</v>
          </cell>
          <cell r="D675">
            <v>13294.769999999997</v>
          </cell>
          <cell r="E675">
            <v>15208.979999999996</v>
          </cell>
          <cell r="F675">
            <v>5526.25</v>
          </cell>
          <cell r="G675">
            <v>4310</v>
          </cell>
        </row>
        <row r="676">
          <cell r="B676">
            <v>160</v>
          </cell>
          <cell r="C676" t="str">
            <v>SOUTH TEXAS ISD</v>
          </cell>
          <cell r="D676">
            <v>1802.8</v>
          </cell>
          <cell r="E676">
            <v>1593.2800000000002</v>
          </cell>
          <cell r="F676">
            <v>237.49999999999997</v>
          </cell>
          <cell r="G676">
            <v>417.5</v>
          </cell>
        </row>
        <row r="677">
          <cell r="B677">
            <v>1368</v>
          </cell>
          <cell r="C677" t="str">
            <v>SOUTHWEST KEY PROGRAM</v>
          </cell>
          <cell r="D677">
            <v>0</v>
          </cell>
          <cell r="E677">
            <v>2826.4900000000002</v>
          </cell>
          <cell r="F677">
            <v>106.25</v>
          </cell>
          <cell r="G677">
            <v>626.25</v>
          </cell>
        </row>
        <row r="678">
          <cell r="B678">
            <v>1233</v>
          </cell>
          <cell r="C678" t="str">
            <v>ST ANTHONY SCHOOL</v>
          </cell>
          <cell r="D678">
            <v>16.45</v>
          </cell>
          <cell r="E678">
            <v>331.45</v>
          </cell>
          <cell r="F678" t="str">
            <v/>
          </cell>
          <cell r="G678">
            <v>8.75</v>
          </cell>
        </row>
        <row r="679">
          <cell r="B679">
            <v>3870</v>
          </cell>
          <cell r="C679" t="str">
            <v>TEJANO CENTER FOR COMMUNITY CONCERNS INC</v>
          </cell>
          <cell r="D679">
            <v>1278.3899999999999</v>
          </cell>
          <cell r="E679">
            <v>2650.79</v>
          </cell>
          <cell r="F679" t="str">
            <v/>
          </cell>
          <cell r="G679" t="str">
            <v/>
          </cell>
        </row>
        <row r="680">
          <cell r="B680">
            <v>3855</v>
          </cell>
          <cell r="C680" t="str">
            <v>TJJD ENDA TAMAYO HOUSE</v>
          </cell>
          <cell r="D680" t="str">
            <v/>
          </cell>
          <cell r="E680" t="str">
            <v/>
          </cell>
          <cell r="F680" t="str">
            <v/>
          </cell>
          <cell r="G680" t="str">
            <v/>
          </cell>
        </row>
        <row r="681">
          <cell r="B681">
            <v>3862</v>
          </cell>
          <cell r="C681" t="str">
            <v>TJJD EVINS FDP</v>
          </cell>
          <cell r="D681" t="str">
            <v/>
          </cell>
          <cell r="E681" t="str">
            <v/>
          </cell>
          <cell r="F681" t="str">
            <v/>
          </cell>
          <cell r="G681" t="str">
            <v/>
          </cell>
        </row>
        <row r="682">
          <cell r="B682">
            <v>874</v>
          </cell>
          <cell r="C682" t="str">
            <v>TULOSO MIDWAY ISD</v>
          </cell>
          <cell r="D682">
            <v>1124.52</v>
          </cell>
          <cell r="E682">
            <v>15070.580000000002</v>
          </cell>
          <cell r="F682">
            <v>3.75</v>
          </cell>
          <cell r="G682">
            <v>3.75</v>
          </cell>
        </row>
        <row r="683">
          <cell r="B683">
            <v>1123</v>
          </cell>
          <cell r="C683" t="str">
            <v>UNITED ISD</v>
          </cell>
          <cell r="D683">
            <v>196.32</v>
          </cell>
          <cell r="E683">
            <v>3948.4300000000003</v>
          </cell>
          <cell r="F683" t="str">
            <v/>
          </cell>
          <cell r="G683" t="str">
            <v/>
          </cell>
        </row>
        <row r="684">
          <cell r="B684">
            <v>578</v>
          </cell>
          <cell r="C684" t="str">
            <v>VALLEY VIEW ISD</v>
          </cell>
          <cell r="D684" t="str">
            <v/>
          </cell>
          <cell r="E684">
            <v>395.28</v>
          </cell>
          <cell r="F684" t="str">
            <v/>
          </cell>
          <cell r="G684">
            <v>67.5</v>
          </cell>
        </row>
        <row r="685">
          <cell r="B685">
            <v>563</v>
          </cell>
          <cell r="C685" t="str">
            <v>VANGUARD ACADEMY</v>
          </cell>
          <cell r="D685" t="str">
            <v/>
          </cell>
          <cell r="E685">
            <v>1630.6799999999998</v>
          </cell>
          <cell r="F685" t="str">
            <v/>
          </cell>
          <cell r="G685" t="str">
            <v/>
          </cell>
        </row>
        <row r="686">
          <cell r="B686">
            <v>1124</v>
          </cell>
          <cell r="C686" t="str">
            <v>WEBB CONS ISD</v>
          </cell>
          <cell r="D686">
            <v>795.8</v>
          </cell>
          <cell r="E686">
            <v>795.8</v>
          </cell>
          <cell r="F686">
            <v>251.25</v>
          </cell>
          <cell r="G686">
            <v>251.25</v>
          </cell>
        </row>
        <row r="687">
          <cell r="B687">
            <v>575</v>
          </cell>
          <cell r="C687" t="str">
            <v>WESLACO ISD</v>
          </cell>
          <cell r="D687">
            <v>133.98000000000002</v>
          </cell>
          <cell r="E687">
            <v>3506.42</v>
          </cell>
          <cell r="F687" t="str">
            <v/>
          </cell>
          <cell r="G687" t="str">
            <v/>
          </cell>
        </row>
        <row r="688">
          <cell r="B688">
            <v>877</v>
          </cell>
          <cell r="C688" t="str">
            <v>WEST OSO ISD</v>
          </cell>
          <cell r="D688">
            <v>-21.42</v>
          </cell>
          <cell r="E688">
            <v>455.73999999999995</v>
          </cell>
          <cell r="F688" t="str">
            <v/>
          </cell>
          <cell r="G688" t="str">
            <v/>
          </cell>
        </row>
        <row r="689">
          <cell r="B689">
            <v>1182</v>
          </cell>
          <cell r="C689" t="str">
            <v>ZAPATA COUNTY ISD</v>
          </cell>
          <cell r="D689" t="str">
            <v/>
          </cell>
          <cell r="E689">
            <v>164.5</v>
          </cell>
          <cell r="F689" t="str">
            <v/>
          </cell>
          <cell r="G689" t="str">
            <v/>
          </cell>
        </row>
        <row r="690">
          <cell r="B690">
            <v>43</v>
          </cell>
          <cell r="C690" t="str">
            <v>ACADEMY ISD</v>
          </cell>
          <cell r="D690">
            <v>1606.64</v>
          </cell>
          <cell r="E690">
            <v>1663.73</v>
          </cell>
          <cell r="F690">
            <v>417.5</v>
          </cell>
          <cell r="G690">
            <v>427.5</v>
          </cell>
        </row>
        <row r="691">
          <cell r="B691">
            <v>4199</v>
          </cell>
          <cell r="C691" t="str">
            <v>AUSTIN ACHIEVE PUBLIC SCHOOLS INC</v>
          </cell>
          <cell r="D691">
            <v>2260.25</v>
          </cell>
          <cell r="E691">
            <v>2260.25</v>
          </cell>
          <cell r="F691">
            <v>333.75</v>
          </cell>
          <cell r="G691">
            <v>333.75</v>
          </cell>
        </row>
        <row r="692">
          <cell r="B692">
            <v>1068</v>
          </cell>
          <cell r="C692" t="str">
            <v>AUSTIN ISD</v>
          </cell>
          <cell r="D692" t="str">
            <v/>
          </cell>
          <cell r="E692">
            <v>0</v>
          </cell>
          <cell r="F692" t="str">
            <v/>
          </cell>
          <cell r="G692" t="str">
            <v/>
          </cell>
        </row>
        <row r="693">
          <cell r="B693">
            <v>31</v>
          </cell>
          <cell r="C693" t="str">
            <v>BANDERA ISD</v>
          </cell>
          <cell r="D693">
            <v>329</v>
          </cell>
          <cell r="E693">
            <v>675.5</v>
          </cell>
          <cell r="F693" t="str">
            <v/>
          </cell>
          <cell r="G693" t="str">
            <v/>
          </cell>
        </row>
        <row r="694">
          <cell r="B694">
            <v>44</v>
          </cell>
          <cell r="C694" t="str">
            <v>BARTLETT ISD</v>
          </cell>
          <cell r="D694">
            <v>979.32</v>
          </cell>
          <cell r="E694">
            <v>979.32</v>
          </cell>
          <cell r="F694">
            <v>186.25</v>
          </cell>
          <cell r="G694">
            <v>268.75</v>
          </cell>
        </row>
        <row r="695">
          <cell r="B695">
            <v>32</v>
          </cell>
          <cell r="C695" t="str">
            <v>BASTROP ISD</v>
          </cell>
          <cell r="D695">
            <v>1396.6399999999999</v>
          </cell>
          <cell r="E695">
            <v>8623.34</v>
          </cell>
          <cell r="F695" t="str">
            <v/>
          </cell>
          <cell r="G695" t="str">
            <v/>
          </cell>
        </row>
        <row r="696">
          <cell r="B696">
            <v>1345</v>
          </cell>
          <cell r="C696" t="str">
            <v>BELL COUNTY JUVENILE BOARD</v>
          </cell>
          <cell r="D696">
            <v>244.86</v>
          </cell>
          <cell r="E696">
            <v>230.3</v>
          </cell>
          <cell r="F696">
            <v>35</v>
          </cell>
          <cell r="G696">
            <v>50</v>
          </cell>
        </row>
        <row r="697">
          <cell r="B697">
            <v>45</v>
          </cell>
          <cell r="C697" t="str">
            <v>BELTON ISD</v>
          </cell>
          <cell r="D697">
            <v>3326.8199999999997</v>
          </cell>
          <cell r="E697">
            <v>3326.8199999999997</v>
          </cell>
          <cell r="F697">
            <v>20</v>
          </cell>
          <cell r="G697">
            <v>20</v>
          </cell>
        </row>
        <row r="698">
          <cell r="B698">
            <v>94</v>
          </cell>
          <cell r="C698" t="str">
            <v>BLANCO ISD</v>
          </cell>
          <cell r="D698">
            <v>101.34</v>
          </cell>
          <cell r="E698">
            <v>469.51000000000005</v>
          </cell>
          <cell r="F698" t="str">
            <v/>
          </cell>
          <cell r="G698" t="str">
            <v/>
          </cell>
        </row>
        <row r="699">
          <cell r="B699">
            <v>688</v>
          </cell>
          <cell r="C699" t="str">
            <v>BOERNE ISD</v>
          </cell>
          <cell r="D699" t="str">
            <v/>
          </cell>
          <cell r="E699">
            <v>263.66999999999996</v>
          </cell>
          <cell r="F699" t="str">
            <v/>
          </cell>
          <cell r="G699" t="str">
            <v/>
          </cell>
        </row>
        <row r="700">
          <cell r="B700">
            <v>775</v>
          </cell>
          <cell r="C700" t="str">
            <v>BRADY ISD</v>
          </cell>
          <cell r="D700">
            <v>133.98000000000002</v>
          </cell>
          <cell r="E700">
            <v>133.98000000000002</v>
          </cell>
          <cell r="F700" t="str">
            <v/>
          </cell>
          <cell r="G700" t="str">
            <v/>
          </cell>
        </row>
        <row r="701">
          <cell r="B701">
            <v>58</v>
          </cell>
          <cell r="C701" t="str">
            <v>BRAINATION INC</v>
          </cell>
          <cell r="D701" t="str">
            <v/>
          </cell>
          <cell r="E701" t="str">
            <v/>
          </cell>
          <cell r="F701" t="str">
            <v/>
          </cell>
          <cell r="G701" t="str">
            <v/>
          </cell>
        </row>
        <row r="702">
          <cell r="B702">
            <v>3873</v>
          </cell>
          <cell r="C702" t="str">
            <v>BRAINATION INC ROCKDALE FDP</v>
          </cell>
          <cell r="D702" t="str">
            <v/>
          </cell>
          <cell r="E702" t="str">
            <v/>
          </cell>
          <cell r="F702" t="str">
            <v/>
          </cell>
          <cell r="G702" t="str">
            <v/>
          </cell>
        </row>
        <row r="703">
          <cell r="B703">
            <v>939</v>
          </cell>
          <cell r="C703" t="str">
            <v>BREMOND ISD</v>
          </cell>
          <cell r="D703">
            <v>292.90000000000003</v>
          </cell>
          <cell r="E703">
            <v>537.36</v>
          </cell>
          <cell r="F703">
            <v>25</v>
          </cell>
          <cell r="G703">
            <v>12.5</v>
          </cell>
        </row>
        <row r="704">
          <cell r="B704">
            <v>814</v>
          </cell>
          <cell r="C704" t="str">
            <v>BUCKHOLTS ISD</v>
          </cell>
          <cell r="D704">
            <v>65.8</v>
          </cell>
          <cell r="E704">
            <v>334.64</v>
          </cell>
          <cell r="F704" t="str">
            <v/>
          </cell>
          <cell r="G704">
            <v>8.75</v>
          </cell>
        </row>
        <row r="705">
          <cell r="B705">
            <v>140</v>
          </cell>
          <cell r="C705" t="str">
            <v>BURNET CONS ISD</v>
          </cell>
          <cell r="D705">
            <v>132.96</v>
          </cell>
          <cell r="E705">
            <v>286.39999999999998</v>
          </cell>
          <cell r="F705" t="str">
            <v/>
          </cell>
          <cell r="G705" t="str">
            <v/>
          </cell>
        </row>
        <row r="706">
          <cell r="B706">
            <v>940</v>
          </cell>
          <cell r="C706" t="str">
            <v>CALVERT ISD</v>
          </cell>
          <cell r="D706" t="str">
            <v/>
          </cell>
          <cell r="E706">
            <v>177.28</v>
          </cell>
          <cell r="F706" t="str">
            <v/>
          </cell>
          <cell r="G706" t="str">
            <v/>
          </cell>
        </row>
        <row r="707">
          <cell r="B707">
            <v>809</v>
          </cell>
          <cell r="C707" t="str">
            <v>CAMERON ISD</v>
          </cell>
          <cell r="D707">
            <v>335.34000000000003</v>
          </cell>
          <cell r="E707">
            <v>1180.68</v>
          </cell>
          <cell r="F707">
            <v>10</v>
          </cell>
          <cell r="G707">
            <v>10</v>
          </cell>
        </row>
        <row r="708">
          <cell r="B708">
            <v>1061</v>
          </cell>
          <cell r="C708" t="str">
            <v>CEDARS INTERNATIONAL ACADEMY</v>
          </cell>
          <cell r="D708">
            <v>164.5</v>
          </cell>
          <cell r="E708">
            <v>322.84000000000003</v>
          </cell>
          <cell r="F708" t="str">
            <v/>
          </cell>
          <cell r="G708" t="str">
            <v/>
          </cell>
        </row>
        <row r="709">
          <cell r="B709">
            <v>691</v>
          </cell>
          <cell r="C709" t="str">
            <v>CENTER POINT ISD</v>
          </cell>
          <cell r="D709">
            <v>170.52</v>
          </cell>
          <cell r="E709">
            <v>374.58000000000004</v>
          </cell>
          <cell r="F709" t="str">
            <v/>
          </cell>
          <cell r="G709" t="str">
            <v/>
          </cell>
        </row>
        <row r="710">
          <cell r="B710">
            <v>1060</v>
          </cell>
          <cell r="C710" t="str">
            <v>CENTRAL TEXAS HARMONY PUBLIC SCHOOLS</v>
          </cell>
          <cell r="D710">
            <v>10095.120000000003</v>
          </cell>
          <cell r="E710">
            <v>15246.240000000002</v>
          </cell>
          <cell r="F710">
            <v>3053.75</v>
          </cell>
          <cell r="G710">
            <v>6843.75</v>
          </cell>
        </row>
        <row r="711">
          <cell r="B711">
            <v>973</v>
          </cell>
          <cell r="C711" t="str">
            <v>CHEROKEE ISD</v>
          </cell>
          <cell r="D711">
            <v>131.6</v>
          </cell>
          <cell r="E711">
            <v>230.29999999999998</v>
          </cell>
          <cell r="F711">
            <v>7.5</v>
          </cell>
          <cell r="G711">
            <v>6.25</v>
          </cell>
        </row>
        <row r="712">
          <cell r="B712">
            <v>362</v>
          </cell>
          <cell r="C712" t="str">
            <v>CHILTON ISD</v>
          </cell>
          <cell r="D712" t="str">
            <v/>
          </cell>
          <cell r="E712">
            <v>830.28</v>
          </cell>
          <cell r="F712" t="str">
            <v/>
          </cell>
          <cell r="G712" t="str">
            <v/>
          </cell>
        </row>
        <row r="713">
          <cell r="B713">
            <v>215</v>
          </cell>
          <cell r="C713" t="str">
            <v>COMAL ISD</v>
          </cell>
          <cell r="D713">
            <v>3174.1899999999996</v>
          </cell>
          <cell r="E713">
            <v>15897.350000000004</v>
          </cell>
          <cell r="F713" t="str">
            <v/>
          </cell>
          <cell r="G713" t="str">
            <v/>
          </cell>
        </row>
        <row r="714">
          <cell r="B714">
            <v>689</v>
          </cell>
          <cell r="C714" t="str">
            <v>COMFORT ISD</v>
          </cell>
          <cell r="D714">
            <v>407.70000000000005</v>
          </cell>
          <cell r="E714">
            <v>1078.3800000000001</v>
          </cell>
          <cell r="F714">
            <v>12.5</v>
          </cell>
          <cell r="G714">
            <v>70</v>
          </cell>
        </row>
        <row r="715">
          <cell r="B715">
            <v>234</v>
          </cell>
          <cell r="C715" t="str">
            <v>COPPERAS COVE ISD</v>
          </cell>
          <cell r="D715">
            <v>164.5</v>
          </cell>
          <cell r="E715">
            <v>164.5</v>
          </cell>
          <cell r="F715" t="str">
            <v/>
          </cell>
          <cell r="G715" t="str">
            <v/>
          </cell>
        </row>
        <row r="716">
          <cell r="B716">
            <v>1157</v>
          </cell>
          <cell r="C716" t="str">
            <v>COUPLAND ISD</v>
          </cell>
          <cell r="D716">
            <v>127.42</v>
          </cell>
          <cell r="E716">
            <v>285.76</v>
          </cell>
          <cell r="F716">
            <v>22.5</v>
          </cell>
          <cell r="G716">
            <v>22.5</v>
          </cell>
        </row>
        <row r="717">
          <cell r="B717">
            <v>1072</v>
          </cell>
          <cell r="C717" t="str">
            <v>DEL VALLE ISD</v>
          </cell>
          <cell r="D717">
            <v>111.6</v>
          </cell>
          <cell r="E717">
            <v>7200.2300000000014</v>
          </cell>
          <cell r="F717" t="str">
            <v/>
          </cell>
          <cell r="G717" t="str">
            <v/>
          </cell>
        </row>
        <row r="718">
          <cell r="B718">
            <v>726</v>
          </cell>
          <cell r="C718" t="str">
            <v>DIME BOX ISD</v>
          </cell>
          <cell r="D718">
            <v>146.16</v>
          </cell>
          <cell r="E718">
            <v>241.87</v>
          </cell>
          <cell r="F718" t="str">
            <v/>
          </cell>
          <cell r="G718" t="str">
            <v/>
          </cell>
        </row>
        <row r="719">
          <cell r="B719">
            <v>7111</v>
          </cell>
          <cell r="C719" t="str">
            <v>DORAL ACADEMY OF TEXAS</v>
          </cell>
          <cell r="D719" t="str">
            <v/>
          </cell>
          <cell r="E719" t="str">
            <v/>
          </cell>
          <cell r="F719" t="str">
            <v/>
          </cell>
          <cell r="G719" t="str">
            <v/>
          </cell>
        </row>
        <row r="720">
          <cell r="B720">
            <v>547</v>
          </cell>
          <cell r="C720" t="str">
            <v>DRIPPING SPRINGS ISD</v>
          </cell>
          <cell r="D720">
            <v>622.84999999999991</v>
          </cell>
          <cell r="E720">
            <v>1377.2599999999998</v>
          </cell>
          <cell r="F720" t="str">
            <v/>
          </cell>
          <cell r="G720" t="str">
            <v/>
          </cell>
        </row>
        <row r="721">
          <cell r="B721">
            <v>33</v>
          </cell>
          <cell r="C721" t="str">
            <v>ELGIN ISD</v>
          </cell>
          <cell r="D721" t="str">
            <v/>
          </cell>
          <cell r="E721">
            <v>2732.77</v>
          </cell>
          <cell r="F721" t="str">
            <v/>
          </cell>
          <cell r="G721" t="str">
            <v/>
          </cell>
        </row>
        <row r="722">
          <cell r="B722">
            <v>230</v>
          </cell>
          <cell r="C722" t="str">
            <v>EVANT ISD</v>
          </cell>
          <cell r="D722">
            <v>146.16</v>
          </cell>
          <cell r="E722">
            <v>350.21999999999997</v>
          </cell>
          <cell r="F722" t="str">
            <v/>
          </cell>
          <cell r="G722" t="str">
            <v/>
          </cell>
        </row>
        <row r="723">
          <cell r="B723">
            <v>723</v>
          </cell>
          <cell r="C723" t="str">
            <v>EZZELL ISD</v>
          </cell>
          <cell r="D723">
            <v>158.34</v>
          </cell>
          <cell r="E723">
            <v>328.86</v>
          </cell>
          <cell r="F723" t="str">
            <v/>
          </cell>
          <cell r="G723" t="str">
            <v/>
          </cell>
        </row>
        <row r="724">
          <cell r="B724">
            <v>377</v>
          </cell>
          <cell r="C724" t="str">
            <v>FAYETTEVILLE ISD</v>
          </cell>
          <cell r="D724">
            <v>32.9</v>
          </cell>
          <cell r="E724">
            <v>160.32</v>
          </cell>
          <cell r="F724" t="str">
            <v/>
          </cell>
          <cell r="G724" t="str">
            <v/>
          </cell>
        </row>
        <row r="725">
          <cell r="B725">
            <v>374</v>
          </cell>
          <cell r="C725" t="str">
            <v>FLATONIA ISD</v>
          </cell>
          <cell r="D725">
            <v>281.05</v>
          </cell>
          <cell r="E725">
            <v>488.53000000000003</v>
          </cell>
          <cell r="F725" t="str">
            <v/>
          </cell>
          <cell r="G725" t="str">
            <v/>
          </cell>
        </row>
        <row r="726">
          <cell r="B726">
            <v>1147</v>
          </cell>
          <cell r="C726" t="str">
            <v>FLORENCE ISD</v>
          </cell>
          <cell r="D726" t="str">
            <v/>
          </cell>
          <cell r="E726">
            <v>275.94</v>
          </cell>
          <cell r="F726" t="str">
            <v/>
          </cell>
          <cell r="G726" t="str">
            <v/>
          </cell>
        </row>
        <row r="727">
          <cell r="B727">
            <v>941</v>
          </cell>
          <cell r="C727" t="str">
            <v>FRANKLIN ISD</v>
          </cell>
          <cell r="D727">
            <v>116.76</v>
          </cell>
          <cell r="E727">
            <v>116.76</v>
          </cell>
          <cell r="F727" t="str">
            <v/>
          </cell>
          <cell r="G727" t="str">
            <v/>
          </cell>
        </row>
        <row r="728">
          <cell r="B728">
            <v>413</v>
          </cell>
          <cell r="C728" t="str">
            <v>FREDERICKSBURG ISD</v>
          </cell>
          <cell r="D728">
            <v>903.68000000000006</v>
          </cell>
          <cell r="E728">
            <v>1661.8400000000001</v>
          </cell>
          <cell r="F728">
            <v>42.5</v>
          </cell>
          <cell r="G728">
            <v>47.5</v>
          </cell>
        </row>
        <row r="729">
          <cell r="B729">
            <v>231</v>
          </cell>
          <cell r="C729" t="str">
            <v>GATESVILLE ISD</v>
          </cell>
          <cell r="D729" t="str">
            <v/>
          </cell>
          <cell r="E729">
            <v>95.71</v>
          </cell>
          <cell r="F729" t="str">
            <v/>
          </cell>
          <cell r="G729" t="str">
            <v/>
          </cell>
        </row>
        <row r="730">
          <cell r="B730">
            <v>810</v>
          </cell>
          <cell r="C730" t="str">
            <v>GAUSE ISD</v>
          </cell>
          <cell r="D730">
            <v>115.14999999999999</v>
          </cell>
          <cell r="E730">
            <v>261.31</v>
          </cell>
          <cell r="F730">
            <v>8.75</v>
          </cell>
          <cell r="G730">
            <v>25</v>
          </cell>
        </row>
        <row r="731">
          <cell r="B731">
            <v>1148</v>
          </cell>
          <cell r="C731" t="str">
            <v>GEORGETOWN ISD</v>
          </cell>
          <cell r="D731">
            <v>133.98000000000002</v>
          </cell>
          <cell r="E731">
            <v>795.82000000000016</v>
          </cell>
          <cell r="F731" t="str">
            <v/>
          </cell>
          <cell r="G731" t="str">
            <v/>
          </cell>
        </row>
        <row r="732">
          <cell r="B732">
            <v>724</v>
          </cell>
          <cell r="C732" t="str">
            <v>GIDDINGS ISD</v>
          </cell>
          <cell r="D732">
            <v>1744.51</v>
          </cell>
          <cell r="E732">
            <v>3109.33</v>
          </cell>
          <cell r="F732">
            <v>470</v>
          </cell>
          <cell r="G732">
            <v>605</v>
          </cell>
        </row>
        <row r="733">
          <cell r="B733">
            <v>815</v>
          </cell>
          <cell r="C733" t="str">
            <v>GOLDTHWAITE ISD</v>
          </cell>
          <cell r="D733">
            <v>101.34</v>
          </cell>
          <cell r="E733">
            <v>323.94</v>
          </cell>
          <cell r="F733" t="str">
            <v/>
          </cell>
          <cell r="G733" t="str">
            <v/>
          </cell>
        </row>
        <row r="734">
          <cell r="B734">
            <v>417</v>
          </cell>
          <cell r="C734" t="str">
            <v>GONZALES ISD</v>
          </cell>
          <cell r="D734" t="str">
            <v/>
          </cell>
          <cell r="E734">
            <v>137.75</v>
          </cell>
          <cell r="F734" t="str">
            <v/>
          </cell>
          <cell r="G734" t="str">
            <v/>
          </cell>
        </row>
        <row r="735">
          <cell r="B735">
            <v>1149</v>
          </cell>
          <cell r="C735" t="str">
            <v>GRANGER ISD</v>
          </cell>
          <cell r="D735">
            <v>207.48000000000002</v>
          </cell>
          <cell r="E735">
            <v>207.48000000000002</v>
          </cell>
          <cell r="F735" t="str">
            <v/>
          </cell>
          <cell r="G735">
            <v>10</v>
          </cell>
        </row>
        <row r="736">
          <cell r="B736">
            <v>718</v>
          </cell>
          <cell r="C736" t="str">
            <v>HALLETTSVILLE ISD</v>
          </cell>
          <cell r="D736">
            <v>158.34</v>
          </cell>
          <cell r="E736">
            <v>885.54000000000008</v>
          </cell>
          <cell r="F736" t="str">
            <v/>
          </cell>
          <cell r="G736" t="str">
            <v/>
          </cell>
        </row>
        <row r="737">
          <cell r="B737">
            <v>414</v>
          </cell>
          <cell r="C737" t="str">
            <v>HARPER ISD</v>
          </cell>
          <cell r="D737" t="str">
            <v/>
          </cell>
          <cell r="E737">
            <v>164.5</v>
          </cell>
          <cell r="F737" t="str">
            <v/>
          </cell>
          <cell r="G737" t="str">
            <v/>
          </cell>
        </row>
        <row r="738">
          <cell r="B738">
            <v>549</v>
          </cell>
          <cell r="C738" t="str">
            <v>HAYS CONS ISD</v>
          </cell>
          <cell r="D738">
            <v>164.5</v>
          </cell>
          <cell r="E738">
            <v>164.5</v>
          </cell>
          <cell r="F738" t="str">
            <v/>
          </cell>
          <cell r="G738" t="str">
            <v/>
          </cell>
        </row>
        <row r="739">
          <cell r="B739">
            <v>1356</v>
          </cell>
          <cell r="C739" t="str">
            <v>HAYS COUNTY JUVENILE CENTER</v>
          </cell>
          <cell r="D739">
            <v>82.25</v>
          </cell>
          <cell r="E739">
            <v>82.25</v>
          </cell>
          <cell r="F739">
            <v>6.25</v>
          </cell>
          <cell r="G739">
            <v>18.75</v>
          </cell>
        </row>
        <row r="740">
          <cell r="B740">
            <v>942</v>
          </cell>
          <cell r="C740" t="str">
            <v>HEARNE ISD</v>
          </cell>
          <cell r="D740">
            <v>807.51</v>
          </cell>
          <cell r="E740">
            <v>807.5100000000001</v>
          </cell>
          <cell r="F740" t="str">
            <v/>
          </cell>
          <cell r="G740" t="str">
            <v/>
          </cell>
        </row>
        <row r="741">
          <cell r="B741">
            <v>1286</v>
          </cell>
          <cell r="C741" t="str">
            <v>HELPING HAND HOME FOR CHILDREN</v>
          </cell>
          <cell r="D741">
            <v>16.45</v>
          </cell>
          <cell r="E741">
            <v>131.6</v>
          </cell>
          <cell r="F741" t="str">
            <v/>
          </cell>
          <cell r="G741" t="str">
            <v/>
          </cell>
        </row>
        <row r="742">
          <cell r="B742">
            <v>46</v>
          </cell>
          <cell r="C742" t="str">
            <v>HOLLAND ISD</v>
          </cell>
          <cell r="D742">
            <v>111.6</v>
          </cell>
          <cell r="E742">
            <v>111.6</v>
          </cell>
          <cell r="F742">
            <v>20</v>
          </cell>
          <cell r="G742">
            <v>27.5</v>
          </cell>
        </row>
        <row r="743">
          <cell r="B743">
            <v>692</v>
          </cell>
          <cell r="C743" t="str">
            <v>HUNT ISD</v>
          </cell>
          <cell r="D743">
            <v>297.85000000000002</v>
          </cell>
          <cell r="E743">
            <v>619.92999999999995</v>
          </cell>
          <cell r="F743" t="str">
            <v/>
          </cell>
          <cell r="G743">
            <v>20</v>
          </cell>
        </row>
        <row r="744">
          <cell r="B744">
            <v>1150</v>
          </cell>
          <cell r="C744" t="str">
            <v>HUTTO ISD</v>
          </cell>
          <cell r="D744" t="str">
            <v/>
          </cell>
          <cell r="E744">
            <v>811.45000000000016</v>
          </cell>
          <cell r="F744" t="str">
            <v/>
          </cell>
          <cell r="G744">
            <v>13.75</v>
          </cell>
        </row>
        <row r="745">
          <cell r="B745">
            <v>5423</v>
          </cell>
          <cell r="C745" t="str">
            <v>IDEA ACADEMY AUSTIN FDP</v>
          </cell>
          <cell r="D745" t="str">
            <v/>
          </cell>
          <cell r="E745" t="str">
            <v/>
          </cell>
          <cell r="F745" t="str">
            <v/>
          </cell>
          <cell r="G745" t="str">
            <v/>
          </cell>
        </row>
        <row r="746">
          <cell r="B746">
            <v>1297</v>
          </cell>
          <cell r="C746" t="str">
            <v>IMMANUEL LUTHERAN SCHOOL</v>
          </cell>
          <cell r="D746">
            <v>16.45</v>
          </cell>
          <cell r="E746">
            <v>230.3</v>
          </cell>
          <cell r="F746">
            <v>1.25</v>
          </cell>
          <cell r="G746">
            <v>1.25</v>
          </cell>
        </row>
        <row r="747">
          <cell r="B747">
            <v>694</v>
          </cell>
          <cell r="C747" t="str">
            <v>INGRAM ISD</v>
          </cell>
          <cell r="D747">
            <v>405.75</v>
          </cell>
          <cell r="E747">
            <v>962.01</v>
          </cell>
          <cell r="F747">
            <v>76.25</v>
          </cell>
          <cell r="G747">
            <v>190</v>
          </cell>
        </row>
        <row r="748">
          <cell r="B748">
            <v>1151</v>
          </cell>
          <cell r="C748" t="str">
            <v>JARRELL ISD</v>
          </cell>
          <cell r="D748" t="str">
            <v/>
          </cell>
          <cell r="E748">
            <v>984.36</v>
          </cell>
          <cell r="F748" t="str">
            <v/>
          </cell>
          <cell r="G748" t="str">
            <v/>
          </cell>
        </row>
        <row r="749">
          <cell r="B749">
            <v>93</v>
          </cell>
          <cell r="C749" t="str">
            <v>JOHNSON CITY ISD</v>
          </cell>
          <cell r="D749">
            <v>146.16</v>
          </cell>
          <cell r="E749">
            <v>146.16</v>
          </cell>
          <cell r="F749" t="str">
            <v/>
          </cell>
          <cell r="G749" t="str">
            <v/>
          </cell>
        </row>
        <row r="750">
          <cell r="B750">
            <v>233</v>
          </cell>
          <cell r="C750" t="str">
            <v>JONESBORO ISD</v>
          </cell>
          <cell r="D750">
            <v>182.70000000000002</v>
          </cell>
          <cell r="E750">
            <v>330.66</v>
          </cell>
          <cell r="F750" t="str">
            <v/>
          </cell>
          <cell r="G750" t="str">
            <v/>
          </cell>
        </row>
        <row r="751">
          <cell r="B751">
            <v>5555</v>
          </cell>
          <cell r="C751" t="str">
            <v>JUBILEE ACADEMIC CENTER ATHLOS AUSTIN FDP</v>
          </cell>
          <cell r="D751" t="str">
            <v/>
          </cell>
          <cell r="E751" t="str">
            <v/>
          </cell>
          <cell r="F751" t="str">
            <v/>
          </cell>
          <cell r="G751" t="str">
            <v/>
          </cell>
        </row>
        <row r="752">
          <cell r="B752">
            <v>695</v>
          </cell>
          <cell r="C752" t="str">
            <v>JUNCTION ISD</v>
          </cell>
          <cell r="D752">
            <v>122.32</v>
          </cell>
          <cell r="E752">
            <v>228.33999999999997</v>
          </cell>
          <cell r="F752" t="str">
            <v/>
          </cell>
          <cell r="G752" t="str">
            <v/>
          </cell>
        </row>
        <row r="753">
          <cell r="B753">
            <v>693</v>
          </cell>
          <cell r="C753" t="str">
            <v>KERRVILLE ISD</v>
          </cell>
          <cell r="D753" t="str">
            <v/>
          </cell>
          <cell r="E753">
            <v>133.97999999999999</v>
          </cell>
          <cell r="F753" t="str">
            <v/>
          </cell>
          <cell r="G753" t="str">
            <v/>
          </cell>
        </row>
        <row r="754">
          <cell r="B754">
            <v>47</v>
          </cell>
          <cell r="C754" t="str">
            <v>KILLEEN ISD</v>
          </cell>
          <cell r="D754">
            <v>12924.240000000002</v>
          </cell>
          <cell r="E754">
            <v>18515.739999999998</v>
          </cell>
          <cell r="F754" t="str">
            <v/>
          </cell>
          <cell r="G754" t="str">
            <v/>
          </cell>
        </row>
        <row r="755">
          <cell r="B755">
            <v>1064</v>
          </cell>
          <cell r="C755" t="str">
            <v>KIPP TEXAS PUBLIC SCHOOLS</v>
          </cell>
          <cell r="D755">
            <v>22098.350000000017</v>
          </cell>
          <cell r="E755">
            <v>33539.020000000004</v>
          </cell>
          <cell r="F755">
            <v>8822.5</v>
          </cell>
          <cell r="G755">
            <v>11305</v>
          </cell>
        </row>
        <row r="756">
          <cell r="B756">
            <v>375</v>
          </cell>
          <cell r="C756" t="str">
            <v>LA GRANGE ISD</v>
          </cell>
          <cell r="D756">
            <v>453.40000000000003</v>
          </cell>
          <cell r="E756">
            <v>480.35</v>
          </cell>
          <cell r="F756" t="str">
            <v/>
          </cell>
          <cell r="G756" t="str">
            <v/>
          </cell>
        </row>
        <row r="757">
          <cell r="B757">
            <v>1073</v>
          </cell>
          <cell r="C757" t="str">
            <v>LAGO VISTA ISD</v>
          </cell>
          <cell r="D757" t="str">
            <v/>
          </cell>
          <cell r="E757">
            <v>716.80000000000007</v>
          </cell>
          <cell r="F757" t="str">
            <v/>
          </cell>
          <cell r="G757" t="str">
            <v/>
          </cell>
        </row>
        <row r="758">
          <cell r="B758">
            <v>1074</v>
          </cell>
          <cell r="C758" t="str">
            <v>LAKE TRAVIS ISD</v>
          </cell>
          <cell r="D758" t="str">
            <v/>
          </cell>
          <cell r="E758" t="str">
            <v/>
          </cell>
          <cell r="F758">
            <v>0</v>
          </cell>
          <cell r="G758" t="str">
            <v/>
          </cell>
        </row>
        <row r="759">
          <cell r="B759">
            <v>715</v>
          </cell>
          <cell r="C759" t="str">
            <v>LAMPASAS ISD</v>
          </cell>
          <cell r="D759">
            <v>613.81000000000006</v>
          </cell>
          <cell r="E759">
            <v>2987.37</v>
          </cell>
          <cell r="F759" t="str">
            <v/>
          </cell>
          <cell r="G759" t="str">
            <v/>
          </cell>
        </row>
        <row r="760">
          <cell r="B760">
            <v>1156</v>
          </cell>
          <cell r="C760" t="str">
            <v>LEANDER ISD</v>
          </cell>
          <cell r="D760">
            <v>82.25</v>
          </cell>
          <cell r="E760">
            <v>4367.2100000000009</v>
          </cell>
          <cell r="F760" t="str">
            <v/>
          </cell>
          <cell r="G760" t="str">
            <v/>
          </cell>
        </row>
        <row r="761">
          <cell r="B761">
            <v>725</v>
          </cell>
          <cell r="C761" t="str">
            <v>LEXINGTON ISD</v>
          </cell>
          <cell r="D761">
            <v>133.98000000000002</v>
          </cell>
          <cell r="E761">
            <v>133.98000000000002</v>
          </cell>
          <cell r="F761" t="str">
            <v/>
          </cell>
          <cell r="G761" t="str">
            <v/>
          </cell>
        </row>
        <row r="762">
          <cell r="B762">
            <v>1152</v>
          </cell>
          <cell r="C762" t="str">
            <v>LIBERTY HILL ISD</v>
          </cell>
          <cell r="D762">
            <v>834.72</v>
          </cell>
          <cell r="E762">
            <v>834.72</v>
          </cell>
          <cell r="F762">
            <v>186.25</v>
          </cell>
          <cell r="G762">
            <v>122.5</v>
          </cell>
        </row>
        <row r="763">
          <cell r="B763">
            <v>748</v>
          </cell>
          <cell r="C763" t="str">
            <v>LLANO ISD</v>
          </cell>
          <cell r="D763">
            <v>462.08000000000004</v>
          </cell>
          <cell r="E763">
            <v>879.43999999999994</v>
          </cell>
          <cell r="F763">
            <v>40</v>
          </cell>
          <cell r="G763">
            <v>10</v>
          </cell>
        </row>
        <row r="764">
          <cell r="B764">
            <v>142</v>
          </cell>
          <cell r="C764" t="str">
            <v>LOCKHART ISD</v>
          </cell>
          <cell r="D764">
            <v>1173.73</v>
          </cell>
          <cell r="E764">
            <v>1173.73</v>
          </cell>
          <cell r="F764">
            <v>26.249999999999996</v>
          </cell>
          <cell r="G764">
            <v>26.249999999999996</v>
          </cell>
        </row>
        <row r="765">
          <cell r="B765">
            <v>777</v>
          </cell>
          <cell r="C765" t="str">
            <v>LOHN ISD</v>
          </cell>
          <cell r="D765">
            <v>316.68</v>
          </cell>
          <cell r="E765">
            <v>328.86</v>
          </cell>
          <cell r="F765">
            <v>16.25</v>
          </cell>
          <cell r="G765">
            <v>16.25</v>
          </cell>
        </row>
        <row r="766">
          <cell r="B766">
            <v>716</v>
          </cell>
          <cell r="C766" t="str">
            <v>LOMETA ISD</v>
          </cell>
          <cell r="D766">
            <v>106.02</v>
          </cell>
          <cell r="E766">
            <v>106.02</v>
          </cell>
          <cell r="F766" t="str">
            <v/>
          </cell>
          <cell r="G766" t="str">
            <v/>
          </cell>
        </row>
        <row r="767">
          <cell r="B767">
            <v>143</v>
          </cell>
          <cell r="C767" t="str">
            <v>LULING ISD</v>
          </cell>
          <cell r="D767">
            <v>49.35</v>
          </cell>
          <cell r="E767">
            <v>294.20999999999998</v>
          </cell>
          <cell r="F767" t="str">
            <v/>
          </cell>
          <cell r="G767" t="str">
            <v/>
          </cell>
        </row>
        <row r="768">
          <cell r="B768">
            <v>1229</v>
          </cell>
          <cell r="C768" t="str">
            <v>LUTHERAN SOCIAL SERVICES OF THE SOUTH</v>
          </cell>
          <cell r="D768">
            <v>182.56</v>
          </cell>
          <cell r="E768">
            <v>297.71000000000004</v>
          </cell>
          <cell r="F768">
            <v>18.75</v>
          </cell>
          <cell r="G768">
            <v>33.75</v>
          </cell>
        </row>
        <row r="769">
          <cell r="B769">
            <v>1070</v>
          </cell>
          <cell r="C769" t="str">
            <v>MANOR ISD</v>
          </cell>
          <cell r="D769">
            <v>1527.6599999999999</v>
          </cell>
          <cell r="E769">
            <v>4833.28</v>
          </cell>
          <cell r="F769" t="str">
            <v/>
          </cell>
          <cell r="G769" t="str">
            <v/>
          </cell>
        </row>
        <row r="770">
          <cell r="B770">
            <v>141</v>
          </cell>
          <cell r="C770" t="str">
            <v>MARBLE FALLS ISD</v>
          </cell>
          <cell r="D770">
            <v>1632.16</v>
          </cell>
          <cell r="E770">
            <v>2596.08</v>
          </cell>
          <cell r="F770">
            <v>2555</v>
          </cell>
          <cell r="G770">
            <v>2730</v>
          </cell>
        </row>
        <row r="771">
          <cell r="B771">
            <v>451</v>
          </cell>
          <cell r="C771" t="str">
            <v>MARION ISD</v>
          </cell>
          <cell r="D771">
            <v>687.28000000000009</v>
          </cell>
          <cell r="E771">
            <v>1064.44</v>
          </cell>
          <cell r="F771" t="str">
            <v/>
          </cell>
          <cell r="G771" t="str">
            <v/>
          </cell>
        </row>
        <row r="772">
          <cell r="B772">
            <v>363</v>
          </cell>
          <cell r="C772" t="str">
            <v>MARLIN ISD</v>
          </cell>
          <cell r="D772">
            <v>163.80000000000001</v>
          </cell>
          <cell r="E772">
            <v>163.80000000000001</v>
          </cell>
          <cell r="F772" t="str">
            <v/>
          </cell>
          <cell r="G772" t="str">
            <v/>
          </cell>
        </row>
        <row r="773">
          <cell r="B773">
            <v>768</v>
          </cell>
          <cell r="C773" t="str">
            <v>MASON ISD</v>
          </cell>
          <cell r="D773">
            <v>147.96</v>
          </cell>
          <cell r="E773">
            <v>147.96</v>
          </cell>
          <cell r="F773" t="str">
            <v/>
          </cell>
          <cell r="G773" t="str">
            <v/>
          </cell>
        </row>
        <row r="774">
          <cell r="B774">
            <v>35</v>
          </cell>
          <cell r="C774" t="str">
            <v>MCDADE ISD</v>
          </cell>
          <cell r="D774" t="str">
            <v/>
          </cell>
          <cell r="E774">
            <v>414.01</v>
          </cell>
          <cell r="F774" t="str">
            <v/>
          </cell>
          <cell r="G774" t="str">
            <v/>
          </cell>
        </row>
        <row r="775">
          <cell r="B775">
            <v>30</v>
          </cell>
          <cell r="C775" t="str">
            <v>MEDINA ISD</v>
          </cell>
          <cell r="D775">
            <v>65.8</v>
          </cell>
          <cell r="E775">
            <v>230.3</v>
          </cell>
          <cell r="F775" t="str">
            <v/>
          </cell>
          <cell r="G775" t="str">
            <v/>
          </cell>
        </row>
        <row r="776">
          <cell r="B776">
            <v>805</v>
          </cell>
          <cell r="C776" t="str">
            <v>MENARD ISD</v>
          </cell>
          <cell r="D776">
            <v>180.95</v>
          </cell>
          <cell r="E776" t="str">
            <v/>
          </cell>
          <cell r="F776">
            <v>5</v>
          </cell>
          <cell r="G776" t="str">
            <v/>
          </cell>
        </row>
        <row r="777">
          <cell r="B777">
            <v>1722</v>
          </cell>
          <cell r="C777" t="str">
            <v>MERIDIAN WORLD SCHOOL</v>
          </cell>
          <cell r="D777">
            <v>335.34000000000003</v>
          </cell>
          <cell r="E777">
            <v>679.5</v>
          </cell>
          <cell r="F777" t="str">
            <v/>
          </cell>
          <cell r="G777" t="str">
            <v/>
          </cell>
        </row>
        <row r="778">
          <cell r="B778">
            <v>811</v>
          </cell>
          <cell r="C778" t="str">
            <v>MILANO ISD</v>
          </cell>
          <cell r="D778">
            <v>16.45</v>
          </cell>
          <cell r="E778">
            <v>138.25000000000003</v>
          </cell>
          <cell r="F778" t="str">
            <v/>
          </cell>
          <cell r="G778" t="str">
            <v/>
          </cell>
        </row>
        <row r="779">
          <cell r="B779">
            <v>719</v>
          </cell>
          <cell r="C779" t="str">
            <v>MOULTON ISD</v>
          </cell>
          <cell r="D779" t="str">
            <v/>
          </cell>
          <cell r="E779">
            <v>178.20000000000002</v>
          </cell>
          <cell r="F779" t="str">
            <v/>
          </cell>
          <cell r="G779" t="str">
            <v/>
          </cell>
        </row>
        <row r="780">
          <cell r="B780">
            <v>816</v>
          </cell>
          <cell r="C780" t="str">
            <v>MULLIN ISD</v>
          </cell>
          <cell r="D780" t="str">
            <v/>
          </cell>
          <cell r="E780" t="str">
            <v/>
          </cell>
          <cell r="F780" t="str">
            <v/>
          </cell>
          <cell r="G780" t="str">
            <v/>
          </cell>
        </row>
        <row r="781">
          <cell r="B781">
            <v>943</v>
          </cell>
          <cell r="C781" t="str">
            <v>MUMFORD ISD</v>
          </cell>
          <cell r="D781">
            <v>32.9</v>
          </cell>
          <cell r="E781">
            <v>280.59000000000003</v>
          </cell>
          <cell r="F781" t="str">
            <v/>
          </cell>
          <cell r="G781" t="str">
            <v/>
          </cell>
        </row>
        <row r="782">
          <cell r="B782">
            <v>450</v>
          </cell>
          <cell r="C782" t="str">
            <v>NAVARRO ISD</v>
          </cell>
          <cell r="D782">
            <v>478.93000000000006</v>
          </cell>
          <cell r="E782">
            <v>830.43000000000006</v>
          </cell>
          <cell r="F782" t="str">
            <v/>
          </cell>
          <cell r="G782" t="str">
            <v/>
          </cell>
        </row>
        <row r="783">
          <cell r="B783">
            <v>214</v>
          </cell>
          <cell r="C783" t="str">
            <v>NEW BRAUNFELS ISD</v>
          </cell>
          <cell r="D783" t="str">
            <v/>
          </cell>
          <cell r="E783">
            <v>217.14</v>
          </cell>
          <cell r="F783" t="str">
            <v/>
          </cell>
          <cell r="G783" t="str">
            <v/>
          </cell>
        </row>
        <row r="784">
          <cell r="B784">
            <v>1188</v>
          </cell>
          <cell r="C784" t="str">
            <v>NEW HORIZONS RANCH AND CENTER INC</v>
          </cell>
          <cell r="D784" t="str">
            <v/>
          </cell>
          <cell r="E784" t="str">
            <v/>
          </cell>
          <cell r="F784" t="str">
            <v/>
          </cell>
          <cell r="G784" t="str">
            <v/>
          </cell>
        </row>
        <row r="785">
          <cell r="B785">
            <v>418</v>
          </cell>
          <cell r="C785" t="str">
            <v>NIXON SMILEY CISD</v>
          </cell>
          <cell r="D785">
            <v>146.16</v>
          </cell>
          <cell r="E785">
            <v>799.81999999999994</v>
          </cell>
          <cell r="F785" t="str">
            <v/>
          </cell>
          <cell r="G785" t="str">
            <v/>
          </cell>
        </row>
        <row r="786">
          <cell r="B786">
            <v>5000991</v>
          </cell>
          <cell r="C786" t="str">
            <v>NORTHSIDE ISD MAINLAND</v>
          </cell>
          <cell r="D786" t="str">
            <v/>
          </cell>
          <cell r="E786" t="str">
            <v/>
          </cell>
          <cell r="F786" t="str">
            <v/>
          </cell>
          <cell r="G786" t="str">
            <v/>
          </cell>
        </row>
        <row r="787">
          <cell r="B787">
            <v>5005259</v>
          </cell>
          <cell r="C787" t="str">
            <v>NORTHSIDE ISD NORTHWEST</v>
          </cell>
          <cell r="D787" t="str">
            <v/>
          </cell>
          <cell r="E787" t="str">
            <v/>
          </cell>
          <cell r="F787" t="str">
            <v/>
          </cell>
          <cell r="G787" t="str">
            <v/>
          </cell>
        </row>
        <row r="788">
          <cell r="B788">
            <v>232</v>
          </cell>
          <cell r="C788" t="str">
            <v>OGLESBY ISD</v>
          </cell>
          <cell r="D788">
            <v>101.34</v>
          </cell>
          <cell r="E788">
            <v>207.36</v>
          </cell>
          <cell r="F788">
            <v>3.75</v>
          </cell>
          <cell r="G788">
            <v>3.75</v>
          </cell>
        </row>
        <row r="789">
          <cell r="B789">
            <v>1275</v>
          </cell>
          <cell r="C789" t="str">
            <v>PEGASUS SCHOOLS INC</v>
          </cell>
          <cell r="D789">
            <v>133.98000000000002</v>
          </cell>
          <cell r="E789">
            <v>133.98000000000002</v>
          </cell>
          <cell r="F789" t="str">
            <v/>
          </cell>
          <cell r="G789" t="str">
            <v/>
          </cell>
        </row>
        <row r="790">
          <cell r="B790">
            <v>1069</v>
          </cell>
          <cell r="C790" t="str">
            <v>PFLUGERVILLE ISD</v>
          </cell>
          <cell r="D790">
            <v>255.78000000000003</v>
          </cell>
          <cell r="E790">
            <v>2394.5499999999997</v>
          </cell>
          <cell r="F790" t="str">
            <v/>
          </cell>
          <cell r="G790" t="str">
            <v/>
          </cell>
        </row>
        <row r="791">
          <cell r="B791">
            <v>144</v>
          </cell>
          <cell r="C791" t="str">
            <v>PRAIRIE LEA ISD</v>
          </cell>
          <cell r="D791">
            <v>165.14000000000001</v>
          </cell>
          <cell r="E791">
            <v>176.16000000000003</v>
          </cell>
          <cell r="F791" t="str">
            <v/>
          </cell>
          <cell r="G791" t="str">
            <v/>
          </cell>
        </row>
        <row r="792">
          <cell r="B792">
            <v>354</v>
          </cell>
          <cell r="C792" t="str">
            <v>PREMIER HIGH SCHOOLS</v>
          </cell>
          <cell r="D792">
            <v>452.02</v>
          </cell>
          <cell r="E792">
            <v>1143.04</v>
          </cell>
          <cell r="F792" t="str">
            <v/>
          </cell>
          <cell r="G792" t="str">
            <v/>
          </cell>
        </row>
        <row r="793">
          <cell r="B793">
            <v>818</v>
          </cell>
          <cell r="C793" t="str">
            <v>PRIDDY ISD</v>
          </cell>
          <cell r="D793">
            <v>146.16</v>
          </cell>
          <cell r="E793">
            <v>294.21000000000004</v>
          </cell>
          <cell r="F793">
            <v>7.5</v>
          </cell>
          <cell r="G793">
            <v>7.5</v>
          </cell>
        </row>
        <row r="794">
          <cell r="B794">
            <v>42</v>
          </cell>
          <cell r="C794" t="str">
            <v>PRIORITY SYSTEMS INC</v>
          </cell>
          <cell r="D794">
            <v>309.8</v>
          </cell>
          <cell r="E794">
            <v>713.14</v>
          </cell>
          <cell r="F794" t="str">
            <v/>
          </cell>
          <cell r="G794" t="str">
            <v/>
          </cell>
        </row>
        <row r="795">
          <cell r="B795">
            <v>972</v>
          </cell>
          <cell r="C795" t="str">
            <v>RICHLAND SPRINGS ISD</v>
          </cell>
          <cell r="D795" t="str">
            <v/>
          </cell>
          <cell r="E795">
            <v>177.74999999999997</v>
          </cell>
          <cell r="F795" t="str">
            <v/>
          </cell>
          <cell r="G795">
            <v>11.25</v>
          </cell>
        </row>
        <row r="796">
          <cell r="B796">
            <v>776</v>
          </cell>
          <cell r="C796" t="str">
            <v>ROCHELLE ISD</v>
          </cell>
          <cell r="D796">
            <v>263.11</v>
          </cell>
          <cell r="E796">
            <v>263.11</v>
          </cell>
          <cell r="F796">
            <v>22.5</v>
          </cell>
          <cell r="G796">
            <v>26.25</v>
          </cell>
        </row>
        <row r="797">
          <cell r="B797">
            <v>812</v>
          </cell>
          <cell r="C797" t="str">
            <v>ROCKDALE ISD</v>
          </cell>
          <cell r="D797">
            <v>115.14999999999999</v>
          </cell>
          <cell r="E797">
            <v>283.88</v>
          </cell>
          <cell r="F797" t="str">
            <v/>
          </cell>
          <cell r="G797" t="str">
            <v/>
          </cell>
        </row>
        <row r="798">
          <cell r="B798">
            <v>48</v>
          </cell>
          <cell r="C798" t="str">
            <v>ROGERS ISD</v>
          </cell>
          <cell r="D798">
            <v>158.34</v>
          </cell>
          <cell r="E798">
            <v>365.81999999999994</v>
          </cell>
          <cell r="F798" t="str">
            <v/>
          </cell>
          <cell r="G798" t="str">
            <v/>
          </cell>
        </row>
        <row r="799">
          <cell r="B799">
            <v>1153</v>
          </cell>
          <cell r="C799" t="str">
            <v>ROUND ROCK ISD</v>
          </cell>
          <cell r="D799">
            <v>146.16</v>
          </cell>
          <cell r="E799">
            <v>146.16</v>
          </cell>
          <cell r="F799">
            <v>13.75</v>
          </cell>
          <cell r="G799" t="str">
            <v/>
          </cell>
        </row>
        <row r="800">
          <cell r="B800">
            <v>378</v>
          </cell>
          <cell r="C800" t="str">
            <v>ROUND TOP CARMINE ISD</v>
          </cell>
          <cell r="D800">
            <v>236.7</v>
          </cell>
          <cell r="E800">
            <v>236.7</v>
          </cell>
          <cell r="F800" t="str">
            <v/>
          </cell>
          <cell r="G800" t="str">
            <v/>
          </cell>
        </row>
        <row r="801">
          <cell r="B801">
            <v>1206</v>
          </cell>
          <cell r="C801" t="str">
            <v>SACRED HEART CHURCH</v>
          </cell>
          <cell r="D801" t="str">
            <v/>
          </cell>
          <cell r="E801" t="str">
            <v/>
          </cell>
          <cell r="F801" t="str">
            <v/>
          </cell>
          <cell r="G801" t="str">
            <v/>
          </cell>
        </row>
        <row r="802">
          <cell r="B802">
            <v>49</v>
          </cell>
          <cell r="C802" t="str">
            <v>SALADO ISD</v>
          </cell>
          <cell r="D802">
            <v>164.5</v>
          </cell>
          <cell r="E802">
            <v>329</v>
          </cell>
          <cell r="F802" t="str">
            <v/>
          </cell>
          <cell r="G802" t="str">
            <v/>
          </cell>
        </row>
        <row r="803">
          <cell r="B803">
            <v>5005850</v>
          </cell>
          <cell r="C803" t="str">
            <v>SAN ANTONIO ISD</v>
          </cell>
          <cell r="D803" t="str">
            <v/>
          </cell>
          <cell r="E803" t="str">
            <v/>
          </cell>
          <cell r="F803" t="str">
            <v/>
          </cell>
          <cell r="G803" t="str">
            <v/>
          </cell>
        </row>
        <row r="804">
          <cell r="B804">
            <v>5005582</v>
          </cell>
          <cell r="C804" t="str">
            <v>SAN ANTONIO ISD SAFB</v>
          </cell>
          <cell r="D804" t="str">
            <v/>
          </cell>
          <cell r="E804" t="str">
            <v/>
          </cell>
          <cell r="F804" t="str">
            <v/>
          </cell>
          <cell r="G804" t="str">
            <v/>
          </cell>
        </row>
        <row r="805">
          <cell r="B805">
            <v>546</v>
          </cell>
          <cell r="C805" t="str">
            <v>SAN MARCOS CISD</v>
          </cell>
          <cell r="D805">
            <v>301.2</v>
          </cell>
          <cell r="E805">
            <v>1394.5800000000002</v>
          </cell>
          <cell r="F805" t="str">
            <v/>
          </cell>
          <cell r="G805" t="str">
            <v/>
          </cell>
        </row>
        <row r="806">
          <cell r="B806">
            <v>971</v>
          </cell>
          <cell r="C806" t="str">
            <v>SAN SABA ISD</v>
          </cell>
          <cell r="D806">
            <v>163.80000000000001</v>
          </cell>
          <cell r="E806">
            <v>163.80000000000001</v>
          </cell>
          <cell r="F806">
            <v>11.25</v>
          </cell>
          <cell r="G806">
            <v>11.25</v>
          </cell>
        </row>
        <row r="807">
          <cell r="B807">
            <v>449</v>
          </cell>
          <cell r="C807" t="str">
            <v>SCHERTZ CIBOLO UNIVERSAL ISD</v>
          </cell>
          <cell r="D807">
            <v>5768.77</v>
          </cell>
          <cell r="E807">
            <v>12656.35</v>
          </cell>
          <cell r="F807">
            <v>542.5</v>
          </cell>
          <cell r="G807">
            <v>3038.75</v>
          </cell>
        </row>
        <row r="808">
          <cell r="B808">
            <v>376</v>
          </cell>
          <cell r="C808" t="str">
            <v>SCHULENBURG ISD</v>
          </cell>
          <cell r="D808" t="str">
            <v/>
          </cell>
          <cell r="E808">
            <v>164.5</v>
          </cell>
          <cell r="F808" t="str">
            <v/>
          </cell>
          <cell r="G808" t="str">
            <v/>
          </cell>
        </row>
        <row r="809">
          <cell r="B809">
            <v>448</v>
          </cell>
          <cell r="C809" t="str">
            <v>SEGUIN ISD</v>
          </cell>
          <cell r="D809">
            <v>1071.98</v>
          </cell>
          <cell r="E809">
            <v>1071.98</v>
          </cell>
          <cell r="F809">
            <v>215</v>
          </cell>
          <cell r="G809">
            <v>215</v>
          </cell>
        </row>
        <row r="810">
          <cell r="B810">
            <v>720</v>
          </cell>
          <cell r="C810" t="str">
            <v>SHINER ISD</v>
          </cell>
          <cell r="D810">
            <v>158.34</v>
          </cell>
          <cell r="E810">
            <v>580.14</v>
          </cell>
          <cell r="F810" t="str">
            <v/>
          </cell>
          <cell r="G810" t="str">
            <v/>
          </cell>
        </row>
        <row r="811">
          <cell r="B811">
            <v>1247</v>
          </cell>
          <cell r="C811" t="str">
            <v>SJRC TEXAS</v>
          </cell>
          <cell r="D811">
            <v>32.9</v>
          </cell>
          <cell r="E811">
            <v>32.9</v>
          </cell>
          <cell r="F811">
            <v>1.25</v>
          </cell>
          <cell r="G811">
            <v>1.25</v>
          </cell>
        </row>
        <row r="812">
          <cell r="B812">
            <v>34</v>
          </cell>
          <cell r="C812" t="str">
            <v>SMITHVILLE ISD</v>
          </cell>
          <cell r="D812">
            <v>1090.6199999999999</v>
          </cell>
          <cell r="E812">
            <v>1255.1199999999999</v>
          </cell>
          <cell r="F812" t="str">
            <v/>
          </cell>
          <cell r="G812" t="str">
            <v/>
          </cell>
        </row>
        <row r="813">
          <cell r="B813">
            <v>1373</v>
          </cell>
          <cell r="C813" t="str">
            <v>ST ROSE OF LIMA SCHOOL</v>
          </cell>
          <cell r="D813" t="str">
            <v/>
          </cell>
          <cell r="E813" t="str">
            <v/>
          </cell>
          <cell r="F813" t="str">
            <v/>
          </cell>
          <cell r="G813" t="str">
            <v/>
          </cell>
        </row>
        <row r="814">
          <cell r="B814">
            <v>722</v>
          </cell>
          <cell r="C814" t="str">
            <v>SWEET HOME ISD</v>
          </cell>
          <cell r="D814">
            <v>292.39</v>
          </cell>
          <cell r="E814">
            <v>292.39</v>
          </cell>
          <cell r="F814">
            <v>36.25</v>
          </cell>
          <cell r="G814">
            <v>50</v>
          </cell>
        </row>
        <row r="815">
          <cell r="B815">
            <v>1154</v>
          </cell>
          <cell r="C815" t="str">
            <v>TAYLOR ISD</v>
          </cell>
          <cell r="D815">
            <v>534.32000000000005</v>
          </cell>
          <cell r="E815">
            <v>1406.6399999999999</v>
          </cell>
          <cell r="F815" t="str">
            <v/>
          </cell>
          <cell r="G815" t="str">
            <v/>
          </cell>
        </row>
        <row r="816">
          <cell r="B816">
            <v>50</v>
          </cell>
          <cell r="C816" t="str">
            <v>TEMPLE ISD</v>
          </cell>
          <cell r="D816">
            <v>164.5</v>
          </cell>
          <cell r="E816">
            <v>164.5</v>
          </cell>
          <cell r="F816">
            <v>12.5</v>
          </cell>
          <cell r="G816">
            <v>12.5</v>
          </cell>
        </row>
        <row r="817">
          <cell r="B817">
            <v>1059</v>
          </cell>
          <cell r="C817" t="str">
            <v>TEXAS EMPOWERMENT ACADEMY</v>
          </cell>
          <cell r="D817">
            <v>153.44</v>
          </cell>
          <cell r="E817">
            <v>112.91</v>
          </cell>
          <cell r="F817" t="str">
            <v/>
          </cell>
          <cell r="G817" t="str">
            <v/>
          </cell>
        </row>
        <row r="818">
          <cell r="B818">
            <v>1249</v>
          </cell>
          <cell r="C818" t="str">
            <v>TEXAS JUVENILE JUSTICE DEPARTMENT</v>
          </cell>
          <cell r="D818">
            <v>671.44</v>
          </cell>
          <cell r="E818">
            <v>860.09</v>
          </cell>
          <cell r="F818" t="str">
            <v/>
          </cell>
          <cell r="G818" t="str">
            <v/>
          </cell>
        </row>
        <row r="819">
          <cell r="B819">
            <v>5446</v>
          </cell>
          <cell r="C819" t="str">
            <v>TEXAS SAN MARCOS TREATMENT CENTER</v>
          </cell>
          <cell r="D819">
            <v>343.40000000000003</v>
          </cell>
          <cell r="E819">
            <v>343.40000000000003</v>
          </cell>
          <cell r="F819">
            <v>86.25</v>
          </cell>
          <cell r="G819" t="str">
            <v/>
          </cell>
        </row>
        <row r="820">
          <cell r="B820">
            <v>1280</v>
          </cell>
          <cell r="C820" t="str">
            <v>TEXAS SCHOOL FOR THE BLIND</v>
          </cell>
          <cell r="D820">
            <v>32.9</v>
          </cell>
          <cell r="E820">
            <v>98.699999999999989</v>
          </cell>
          <cell r="F820" t="str">
            <v/>
          </cell>
          <cell r="G820" t="str">
            <v/>
          </cell>
        </row>
        <row r="821">
          <cell r="B821">
            <v>1281</v>
          </cell>
          <cell r="C821" t="str">
            <v>TEXAS SCHOOL FOR THE DEAF</v>
          </cell>
          <cell r="D821">
            <v>281.05</v>
          </cell>
          <cell r="E821">
            <v>523.01</v>
          </cell>
          <cell r="F821">
            <v>35</v>
          </cell>
          <cell r="G821">
            <v>146.25</v>
          </cell>
        </row>
        <row r="822">
          <cell r="B822">
            <v>1398</v>
          </cell>
          <cell r="C822" t="str">
            <v>THE SAFE ALLIANCE</v>
          </cell>
          <cell r="D822" t="str">
            <v/>
          </cell>
          <cell r="E822" t="str">
            <v/>
          </cell>
          <cell r="F822" t="str">
            <v/>
          </cell>
          <cell r="G822" t="str">
            <v/>
          </cell>
        </row>
        <row r="823">
          <cell r="B823">
            <v>813</v>
          </cell>
          <cell r="C823" t="str">
            <v>THORNDALE ISD</v>
          </cell>
          <cell r="D823" t="str">
            <v/>
          </cell>
          <cell r="E823">
            <v>168.64</v>
          </cell>
          <cell r="F823" t="str">
            <v/>
          </cell>
          <cell r="G823" t="str">
            <v/>
          </cell>
        </row>
        <row r="824">
          <cell r="B824">
            <v>1155</v>
          </cell>
          <cell r="C824" t="str">
            <v>THRALL ISD</v>
          </cell>
          <cell r="D824" t="str">
            <v/>
          </cell>
          <cell r="E824">
            <v>292.90000000000003</v>
          </cell>
          <cell r="F824" t="str">
            <v/>
          </cell>
          <cell r="G824" t="str">
            <v/>
          </cell>
        </row>
        <row r="825">
          <cell r="B825">
            <v>3860</v>
          </cell>
          <cell r="C825" t="str">
            <v>TJJD GIDDINGS STATE SCHOOL</v>
          </cell>
          <cell r="D825" t="str">
            <v/>
          </cell>
          <cell r="E825" t="str">
            <v/>
          </cell>
          <cell r="F825" t="str">
            <v/>
          </cell>
          <cell r="G825" t="str">
            <v/>
          </cell>
        </row>
        <row r="826">
          <cell r="B826">
            <v>1282</v>
          </cell>
          <cell r="C826" t="str">
            <v>TRAVIS COUNTY JUVENILE PROBATION SERVICES</v>
          </cell>
          <cell r="D826" t="str">
            <v/>
          </cell>
          <cell r="E826">
            <v>133.97999999999999</v>
          </cell>
          <cell r="F826" t="str">
            <v/>
          </cell>
          <cell r="G826" t="str">
            <v/>
          </cell>
        </row>
        <row r="827">
          <cell r="B827">
            <v>51</v>
          </cell>
          <cell r="C827" t="str">
            <v>TROY ISD</v>
          </cell>
          <cell r="D827" t="str">
            <v/>
          </cell>
          <cell r="E827">
            <v>132.96</v>
          </cell>
          <cell r="F827" t="str">
            <v/>
          </cell>
          <cell r="G827">
            <v>30</v>
          </cell>
        </row>
        <row r="828">
          <cell r="B828">
            <v>1063</v>
          </cell>
          <cell r="C828" t="str">
            <v>UNIVERSITY OF TEXAS AUSTIN</v>
          </cell>
          <cell r="D828" t="str">
            <v/>
          </cell>
          <cell r="E828">
            <v>320.45</v>
          </cell>
          <cell r="F828" t="str">
            <v/>
          </cell>
          <cell r="G828" t="str">
            <v/>
          </cell>
        </row>
        <row r="829">
          <cell r="B829">
            <v>721</v>
          </cell>
          <cell r="C829" t="str">
            <v>VYSEHRAD ISD</v>
          </cell>
          <cell r="D829">
            <v>133.98000000000002</v>
          </cell>
          <cell r="E829">
            <v>133.98000000000002</v>
          </cell>
          <cell r="F829" t="str">
            <v/>
          </cell>
          <cell r="G829" t="str">
            <v/>
          </cell>
        </row>
        <row r="830">
          <cell r="B830">
            <v>419</v>
          </cell>
          <cell r="C830" t="str">
            <v>WAELDER ISD</v>
          </cell>
          <cell r="D830">
            <v>232.32</v>
          </cell>
          <cell r="E830">
            <v>732.07999999999993</v>
          </cell>
          <cell r="F830">
            <v>15</v>
          </cell>
          <cell r="G830">
            <v>5</v>
          </cell>
        </row>
        <row r="831">
          <cell r="B831">
            <v>1057</v>
          </cell>
          <cell r="C831" t="str">
            <v>WAYSIDE SCHOOLS</v>
          </cell>
          <cell r="D831">
            <v>968.42000000000007</v>
          </cell>
          <cell r="E831">
            <v>1708.79</v>
          </cell>
          <cell r="F831" t="str">
            <v/>
          </cell>
          <cell r="G831" t="str">
            <v/>
          </cell>
        </row>
        <row r="832">
          <cell r="B832">
            <v>343</v>
          </cell>
          <cell r="C832" t="str">
            <v>WEST TEXAS HARMONY PUBLIC SCHOOLS</v>
          </cell>
          <cell r="D832" t="str">
            <v/>
          </cell>
          <cell r="E832" t="str">
            <v/>
          </cell>
          <cell r="F832" t="str">
            <v/>
          </cell>
          <cell r="G832" t="str">
            <v/>
          </cell>
        </row>
        <row r="833">
          <cell r="B833">
            <v>364</v>
          </cell>
          <cell r="C833" t="str">
            <v>WESTPHALIA ISD</v>
          </cell>
          <cell r="D833">
            <v>158.34</v>
          </cell>
          <cell r="E833">
            <v>341.04</v>
          </cell>
          <cell r="F833" t="str">
            <v/>
          </cell>
          <cell r="G833" t="str">
            <v/>
          </cell>
        </row>
        <row r="834">
          <cell r="B834">
            <v>548</v>
          </cell>
          <cell r="C834" t="str">
            <v>WIMBERLEY ISD</v>
          </cell>
          <cell r="D834">
            <v>164.5</v>
          </cell>
          <cell r="E834">
            <v>164.5</v>
          </cell>
          <cell r="F834">
            <v>3.75</v>
          </cell>
          <cell r="G834">
            <v>3.75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01A2-A80C-4221-9105-7BCDC32ACFCD}">
  <dimension ref="B1:H299"/>
  <sheetViews>
    <sheetView workbookViewId="0">
      <selection activeCell="B6" sqref="B6:E7"/>
    </sheetView>
  </sheetViews>
  <sheetFormatPr defaultRowHeight="15" x14ac:dyDescent="0.25"/>
  <cols>
    <col min="1" max="1" width="4.140625" customWidth="1"/>
    <col min="2" max="2" width="15" bestFit="1" customWidth="1"/>
    <col min="3" max="3" width="29.42578125" style="1" bestFit="1" customWidth="1"/>
    <col min="4" max="4" width="65.42578125" bestFit="1" customWidth="1"/>
    <col min="5" max="5" width="19" bestFit="1" customWidth="1"/>
    <col min="6" max="6" width="15.5703125" bestFit="1" customWidth="1"/>
    <col min="7" max="7" width="24.85546875" bestFit="1" customWidth="1"/>
    <col min="8" max="8" width="21.5703125" bestFit="1" customWidth="1"/>
  </cols>
  <sheetData>
    <row r="1" spans="2:8" ht="5.0999999999999996" customHeight="1" thickBot="1" x14ac:dyDescent="0.3"/>
    <row r="2" spans="2:8" ht="15.75" thickBot="1" x14ac:dyDescent="0.3">
      <c r="B2" s="2" t="s">
        <v>0</v>
      </c>
      <c r="C2" s="3" t="s">
        <v>1</v>
      </c>
    </row>
    <row r="3" spans="2:8" ht="15.75" thickBot="1" x14ac:dyDescent="0.3">
      <c r="B3" s="4" t="s">
        <v>2</v>
      </c>
      <c r="C3" s="3" t="s">
        <v>3</v>
      </c>
    </row>
    <row r="4" spans="2:8" ht="15.75" thickBot="1" x14ac:dyDescent="0.3">
      <c r="B4" s="4" t="s">
        <v>4</v>
      </c>
      <c r="C4" s="5" t="s">
        <v>5</v>
      </c>
    </row>
    <row r="6" spans="2:8" ht="15" customHeight="1" x14ac:dyDescent="0.25">
      <c r="B6" s="55" t="s">
        <v>338</v>
      </c>
      <c r="C6" s="56"/>
      <c r="D6" s="56"/>
      <c r="E6" s="57"/>
      <c r="F6" s="6"/>
      <c r="G6" s="6"/>
      <c r="H6" s="6"/>
    </row>
    <row r="7" spans="2:8" x14ac:dyDescent="0.25">
      <c r="B7" s="58"/>
      <c r="C7" s="59"/>
      <c r="D7" s="59"/>
      <c r="E7" s="60"/>
      <c r="F7" s="6"/>
      <c r="G7" s="6"/>
      <c r="H7" s="6"/>
    </row>
    <row r="8" spans="2:8" x14ac:dyDescent="0.25">
      <c r="B8" s="7"/>
      <c r="C8" s="8"/>
      <c r="D8" s="7"/>
      <c r="E8" s="7"/>
      <c r="F8" s="7"/>
      <c r="G8" s="7"/>
      <c r="H8" s="7"/>
    </row>
    <row r="9" spans="2:8" x14ac:dyDescent="0.25">
      <c r="B9" s="9" t="s">
        <v>6</v>
      </c>
      <c r="C9" s="10" t="s">
        <v>7</v>
      </c>
      <c r="D9" s="9" t="s">
        <v>8</v>
      </c>
      <c r="E9" s="9" t="s">
        <v>9</v>
      </c>
      <c r="F9" s="9" t="s">
        <v>10</v>
      </c>
      <c r="G9" s="9" t="s">
        <v>11</v>
      </c>
      <c r="H9" s="9" t="s">
        <v>12</v>
      </c>
    </row>
    <row r="10" spans="2:8" x14ac:dyDescent="0.25">
      <c r="B10" s="11">
        <v>1</v>
      </c>
      <c r="C10" s="12">
        <v>260</v>
      </c>
      <c r="D10" s="11" t="s">
        <v>13</v>
      </c>
      <c r="E10" s="13">
        <v>0</v>
      </c>
      <c r="F10" s="13">
        <v>0</v>
      </c>
      <c r="G10" s="13">
        <v>0</v>
      </c>
      <c r="H10" s="14">
        <v>0</v>
      </c>
    </row>
    <row r="11" spans="2:8" x14ac:dyDescent="0.25">
      <c r="B11" s="11">
        <v>1</v>
      </c>
      <c r="C11" s="12">
        <v>261</v>
      </c>
      <c r="D11" s="11" t="s">
        <v>14</v>
      </c>
      <c r="E11" s="13">
        <v>0</v>
      </c>
      <c r="F11" s="13">
        <v>0</v>
      </c>
      <c r="G11" s="13">
        <v>0</v>
      </c>
      <c r="H11" s="14">
        <v>0</v>
      </c>
    </row>
    <row r="12" spans="2:8" x14ac:dyDescent="0.25">
      <c r="B12" s="11">
        <v>1</v>
      </c>
      <c r="C12" s="12">
        <v>255</v>
      </c>
      <c r="D12" s="11" t="s">
        <v>15</v>
      </c>
      <c r="E12" s="13">
        <v>0</v>
      </c>
      <c r="F12" s="13">
        <v>0</v>
      </c>
      <c r="G12" s="13">
        <v>0</v>
      </c>
      <c r="H12" s="14">
        <v>0</v>
      </c>
    </row>
    <row r="13" spans="2:8" x14ac:dyDescent="0.25">
      <c r="B13" s="11">
        <v>1</v>
      </c>
      <c r="C13" s="12">
        <v>579</v>
      </c>
      <c r="D13" s="11" t="s">
        <v>16</v>
      </c>
      <c r="E13" s="13">
        <v>0</v>
      </c>
      <c r="F13" s="13">
        <v>0</v>
      </c>
      <c r="G13" s="13">
        <v>0</v>
      </c>
      <c r="H13" s="14">
        <v>0</v>
      </c>
    </row>
    <row r="14" spans="2:8" x14ac:dyDescent="0.25">
      <c r="B14" s="11">
        <v>1</v>
      </c>
      <c r="C14" s="12">
        <v>251</v>
      </c>
      <c r="D14" s="11" t="s">
        <v>17</v>
      </c>
      <c r="E14" s="13">
        <v>0</v>
      </c>
      <c r="F14" s="13">
        <v>0</v>
      </c>
      <c r="G14" s="13">
        <v>0</v>
      </c>
      <c r="H14" s="14">
        <v>0</v>
      </c>
    </row>
    <row r="15" spans="2:8" x14ac:dyDescent="0.25">
      <c r="B15" s="11">
        <v>1</v>
      </c>
      <c r="C15" s="12">
        <v>247</v>
      </c>
      <c r="D15" s="11" t="s">
        <v>18</v>
      </c>
      <c r="E15" s="13">
        <v>0</v>
      </c>
      <c r="F15" s="13">
        <v>0</v>
      </c>
      <c r="G15" s="13">
        <v>0</v>
      </c>
      <c r="H15" s="14">
        <v>0</v>
      </c>
    </row>
    <row r="16" spans="2:8" x14ac:dyDescent="0.25">
      <c r="B16" s="11">
        <v>1</v>
      </c>
      <c r="C16" s="12">
        <v>901</v>
      </c>
      <c r="D16" s="11" t="s">
        <v>19</v>
      </c>
      <c r="E16" s="13">
        <v>0</v>
      </c>
      <c r="F16" s="13">
        <v>0</v>
      </c>
      <c r="G16" s="13">
        <v>0</v>
      </c>
      <c r="H16" s="14">
        <v>0</v>
      </c>
    </row>
    <row r="17" spans="2:8" x14ac:dyDescent="0.25">
      <c r="B17" s="11">
        <v>1</v>
      </c>
      <c r="C17" s="12">
        <v>195</v>
      </c>
      <c r="D17" s="11" t="s">
        <v>20</v>
      </c>
      <c r="E17" s="13">
        <v>0</v>
      </c>
      <c r="F17" s="13">
        <v>0</v>
      </c>
      <c r="G17" s="13">
        <v>0</v>
      </c>
      <c r="H17" s="14">
        <v>0</v>
      </c>
    </row>
    <row r="18" spans="2:8" x14ac:dyDescent="0.25">
      <c r="B18" s="11">
        <v>1</v>
      </c>
      <c r="C18" s="12">
        <v>663</v>
      </c>
      <c r="D18" s="11" t="s">
        <v>21</v>
      </c>
      <c r="E18" s="13">
        <v>617.48</v>
      </c>
      <c r="F18" s="13">
        <v>0</v>
      </c>
      <c r="G18" s="13">
        <v>0</v>
      </c>
      <c r="H18" s="14">
        <v>0</v>
      </c>
    </row>
    <row r="19" spans="2:8" x14ac:dyDescent="0.25">
      <c r="B19" s="11">
        <v>1</v>
      </c>
      <c r="C19" s="12">
        <v>1164</v>
      </c>
      <c r="D19" s="11" t="s">
        <v>22</v>
      </c>
      <c r="E19" s="13">
        <v>0</v>
      </c>
      <c r="F19" s="13">
        <v>0</v>
      </c>
      <c r="G19" s="13">
        <v>0</v>
      </c>
      <c r="H19" s="14">
        <v>0</v>
      </c>
    </row>
    <row r="20" spans="2:8" x14ac:dyDescent="0.25">
      <c r="B20" s="11">
        <v>1</v>
      </c>
      <c r="C20" s="12">
        <v>196</v>
      </c>
      <c r="D20" s="11" t="s">
        <v>23</v>
      </c>
      <c r="E20" s="13">
        <v>0</v>
      </c>
      <c r="F20" s="13">
        <v>0</v>
      </c>
      <c r="G20" s="13">
        <v>0</v>
      </c>
      <c r="H20" s="14">
        <v>0</v>
      </c>
    </row>
    <row r="21" spans="2:8" x14ac:dyDescent="0.25">
      <c r="B21" s="11">
        <v>1</v>
      </c>
      <c r="C21" s="12">
        <v>588</v>
      </c>
      <c r="D21" s="11" t="s">
        <v>24</v>
      </c>
      <c r="E21" s="13">
        <v>0</v>
      </c>
      <c r="F21" s="13">
        <v>0</v>
      </c>
      <c r="G21" s="13">
        <v>0</v>
      </c>
      <c r="H21" s="14">
        <v>0</v>
      </c>
    </row>
    <row r="22" spans="2:8" x14ac:dyDescent="0.25">
      <c r="B22" s="11">
        <v>1</v>
      </c>
      <c r="C22" s="12">
        <v>303</v>
      </c>
      <c r="D22" s="11" t="s">
        <v>25</v>
      </c>
      <c r="E22" s="13">
        <v>0</v>
      </c>
      <c r="F22" s="13">
        <v>0</v>
      </c>
      <c r="G22" s="13">
        <v>0</v>
      </c>
      <c r="H22" s="14">
        <v>0</v>
      </c>
    </row>
    <row r="23" spans="2:8" x14ac:dyDescent="0.25">
      <c r="B23" s="11">
        <v>1</v>
      </c>
      <c r="C23" s="12">
        <v>4171</v>
      </c>
      <c r="D23" s="11" t="s">
        <v>26</v>
      </c>
      <c r="E23" s="13">
        <v>0</v>
      </c>
      <c r="F23" s="13">
        <v>0</v>
      </c>
      <c r="G23" s="13">
        <v>0</v>
      </c>
      <c r="H23" s="14">
        <v>0</v>
      </c>
    </row>
    <row r="24" spans="2:8" x14ac:dyDescent="0.25">
      <c r="B24" s="11">
        <v>1</v>
      </c>
      <c r="C24" s="12">
        <v>1017</v>
      </c>
      <c r="D24" s="11" t="s">
        <v>27</v>
      </c>
      <c r="E24" s="13">
        <v>0</v>
      </c>
      <c r="F24" s="13">
        <v>0</v>
      </c>
      <c r="G24" s="13">
        <v>0</v>
      </c>
      <c r="H24" s="14">
        <v>0</v>
      </c>
    </row>
    <row r="25" spans="2:8" x14ac:dyDescent="0.25">
      <c r="B25" s="11">
        <v>1</v>
      </c>
      <c r="C25" s="12">
        <v>301</v>
      </c>
      <c r="D25" s="11" t="s">
        <v>28</v>
      </c>
      <c r="E25" s="13">
        <v>0</v>
      </c>
      <c r="F25" s="13">
        <v>0</v>
      </c>
      <c r="G25" s="13">
        <v>0</v>
      </c>
      <c r="H25" s="14">
        <v>0</v>
      </c>
    </row>
    <row r="26" spans="2:8" x14ac:dyDescent="0.25">
      <c r="B26" s="11">
        <v>1</v>
      </c>
      <c r="C26" s="12">
        <v>331</v>
      </c>
      <c r="D26" s="11" t="s">
        <v>29</v>
      </c>
      <c r="E26" s="13">
        <v>0</v>
      </c>
      <c r="F26" s="13">
        <v>0</v>
      </c>
      <c r="G26" s="13">
        <v>0</v>
      </c>
      <c r="H26" s="14">
        <v>0</v>
      </c>
    </row>
    <row r="27" spans="2:8" x14ac:dyDescent="0.25">
      <c r="B27" s="11">
        <v>1</v>
      </c>
      <c r="C27" s="12">
        <v>791</v>
      </c>
      <c r="D27" s="11" t="s">
        <v>30</v>
      </c>
      <c r="E27" s="13">
        <v>0</v>
      </c>
      <c r="F27" s="13">
        <v>0</v>
      </c>
      <c r="G27" s="13">
        <v>0</v>
      </c>
      <c r="H27" s="14">
        <v>0</v>
      </c>
    </row>
    <row r="28" spans="2:8" x14ac:dyDescent="0.25">
      <c r="B28" s="11">
        <v>1</v>
      </c>
      <c r="C28" s="12">
        <v>1027</v>
      </c>
      <c r="D28" s="11" t="s">
        <v>31</v>
      </c>
      <c r="E28" s="13">
        <v>0</v>
      </c>
      <c r="F28" s="13">
        <v>0</v>
      </c>
      <c r="G28" s="13">
        <v>0</v>
      </c>
      <c r="H28" s="14">
        <v>0</v>
      </c>
    </row>
    <row r="29" spans="2:8" x14ac:dyDescent="0.25">
      <c r="B29" s="11">
        <v>1</v>
      </c>
      <c r="C29" s="12">
        <v>185</v>
      </c>
      <c r="D29" s="11" t="s">
        <v>32</v>
      </c>
      <c r="E29" s="13">
        <v>0</v>
      </c>
      <c r="F29" s="13">
        <v>0</v>
      </c>
      <c r="G29" s="13">
        <v>0</v>
      </c>
      <c r="H29" s="14">
        <v>0</v>
      </c>
    </row>
    <row r="30" spans="2:8" x14ac:dyDescent="0.25">
      <c r="B30" s="11">
        <v>1</v>
      </c>
      <c r="C30" s="12">
        <v>424</v>
      </c>
      <c r="D30" s="11" t="s">
        <v>33</v>
      </c>
      <c r="E30" s="13">
        <v>0</v>
      </c>
      <c r="F30" s="13">
        <v>0</v>
      </c>
      <c r="G30" s="13">
        <v>0</v>
      </c>
      <c r="H30" s="14">
        <v>0</v>
      </c>
    </row>
    <row r="31" spans="2:8" x14ac:dyDescent="0.25">
      <c r="B31" s="11">
        <v>1</v>
      </c>
      <c r="C31" s="12">
        <v>1018</v>
      </c>
      <c r="D31" s="11" t="s">
        <v>34</v>
      </c>
      <c r="E31" s="13">
        <v>0</v>
      </c>
      <c r="F31" s="13">
        <v>0</v>
      </c>
      <c r="G31" s="13">
        <v>0</v>
      </c>
      <c r="H31" s="14">
        <v>0</v>
      </c>
    </row>
    <row r="32" spans="2:8" x14ac:dyDescent="0.25">
      <c r="B32" s="11">
        <v>1</v>
      </c>
      <c r="C32" s="12">
        <v>850</v>
      </c>
      <c r="D32" s="11" t="s">
        <v>35</v>
      </c>
      <c r="E32" s="13">
        <v>0</v>
      </c>
      <c r="F32" s="13">
        <v>0</v>
      </c>
      <c r="G32" s="13">
        <v>0</v>
      </c>
      <c r="H32" s="14">
        <v>0</v>
      </c>
    </row>
    <row r="33" spans="2:8" x14ac:dyDescent="0.25">
      <c r="B33" s="11">
        <v>1</v>
      </c>
      <c r="C33" s="12">
        <v>206</v>
      </c>
      <c r="D33" s="11" t="s">
        <v>36</v>
      </c>
      <c r="E33" s="13">
        <v>0</v>
      </c>
      <c r="F33" s="13">
        <v>0</v>
      </c>
      <c r="G33" s="13">
        <v>0</v>
      </c>
      <c r="H33" s="14">
        <v>0</v>
      </c>
    </row>
    <row r="34" spans="2:8" x14ac:dyDescent="0.25">
      <c r="B34" s="11">
        <v>1</v>
      </c>
      <c r="C34" s="12">
        <v>358</v>
      </c>
      <c r="D34" s="11" t="s">
        <v>37</v>
      </c>
      <c r="E34" s="13">
        <v>0</v>
      </c>
      <c r="F34" s="13">
        <v>0</v>
      </c>
      <c r="G34" s="13">
        <v>0</v>
      </c>
      <c r="H34" s="14">
        <v>0</v>
      </c>
    </row>
    <row r="35" spans="2:8" x14ac:dyDescent="0.25">
      <c r="B35" s="11">
        <v>1</v>
      </c>
      <c r="C35" s="12">
        <v>589</v>
      </c>
      <c r="D35" s="11" t="s">
        <v>38</v>
      </c>
      <c r="E35" s="13">
        <v>0</v>
      </c>
      <c r="F35" s="13">
        <v>0</v>
      </c>
      <c r="G35" s="13">
        <v>0</v>
      </c>
      <c r="H35" s="14">
        <v>0</v>
      </c>
    </row>
    <row r="36" spans="2:8" x14ac:dyDescent="0.25">
      <c r="B36" s="11">
        <v>1</v>
      </c>
      <c r="C36" s="12">
        <v>366</v>
      </c>
      <c r="D36" s="11" t="s">
        <v>39</v>
      </c>
      <c r="E36" s="13">
        <v>0</v>
      </c>
      <c r="F36" s="13">
        <v>0</v>
      </c>
      <c r="G36" s="13">
        <v>0</v>
      </c>
      <c r="H36" s="14">
        <v>0</v>
      </c>
    </row>
    <row r="37" spans="2:8" x14ac:dyDescent="0.25">
      <c r="B37" s="11">
        <v>1</v>
      </c>
      <c r="C37" s="12">
        <v>796</v>
      </c>
      <c r="D37" s="11" t="s">
        <v>40</v>
      </c>
      <c r="E37" s="13">
        <v>0</v>
      </c>
      <c r="F37" s="13">
        <v>0</v>
      </c>
      <c r="G37" s="13">
        <v>0</v>
      </c>
      <c r="H37" s="14">
        <v>0</v>
      </c>
    </row>
    <row r="38" spans="2:8" x14ac:dyDescent="0.25">
      <c r="B38" s="11">
        <v>1</v>
      </c>
      <c r="C38" s="12">
        <v>822</v>
      </c>
      <c r="D38" s="11" t="s">
        <v>41</v>
      </c>
      <c r="E38" s="13">
        <v>549</v>
      </c>
      <c r="F38" s="13">
        <v>0</v>
      </c>
      <c r="G38" s="13">
        <v>0</v>
      </c>
      <c r="H38" s="14">
        <v>0</v>
      </c>
    </row>
    <row r="39" spans="2:8" x14ac:dyDescent="0.25">
      <c r="B39" s="11">
        <v>1</v>
      </c>
      <c r="C39" s="12">
        <v>1165</v>
      </c>
      <c r="D39" s="11" t="s">
        <v>42</v>
      </c>
      <c r="E39" s="13">
        <v>0</v>
      </c>
      <c r="F39" s="13">
        <v>0</v>
      </c>
      <c r="G39" s="13">
        <v>0</v>
      </c>
      <c r="H39" s="14">
        <v>0</v>
      </c>
    </row>
    <row r="40" spans="2:8" x14ac:dyDescent="0.25">
      <c r="B40" s="11">
        <v>1</v>
      </c>
      <c r="C40" s="12">
        <v>1003</v>
      </c>
      <c r="D40" s="11" t="s">
        <v>43</v>
      </c>
      <c r="E40" s="13">
        <v>0</v>
      </c>
      <c r="F40" s="13">
        <v>0</v>
      </c>
      <c r="G40" s="13">
        <v>0</v>
      </c>
      <c r="H40" s="14">
        <v>0</v>
      </c>
    </row>
    <row r="41" spans="2:8" x14ac:dyDescent="0.25">
      <c r="B41" s="11">
        <v>1</v>
      </c>
      <c r="C41" s="12">
        <v>1166</v>
      </c>
      <c r="D41" s="11" t="s">
        <v>44</v>
      </c>
      <c r="E41" s="13">
        <v>0</v>
      </c>
      <c r="F41" s="13">
        <v>0</v>
      </c>
      <c r="G41" s="13">
        <v>0</v>
      </c>
      <c r="H41" s="14">
        <v>0</v>
      </c>
    </row>
    <row r="42" spans="2:8" x14ac:dyDescent="0.25">
      <c r="B42" s="11">
        <v>1</v>
      </c>
      <c r="C42" s="12">
        <v>903</v>
      </c>
      <c r="D42" s="11" t="s">
        <v>45</v>
      </c>
      <c r="E42" s="13">
        <v>0</v>
      </c>
      <c r="F42" s="13">
        <v>0</v>
      </c>
      <c r="G42" s="13">
        <v>0</v>
      </c>
      <c r="H42" s="14">
        <v>0</v>
      </c>
    </row>
    <row r="43" spans="2:8" x14ac:dyDescent="0.25">
      <c r="B43" s="11">
        <v>1</v>
      </c>
      <c r="C43" s="12">
        <v>1285</v>
      </c>
      <c r="D43" s="11" t="s">
        <v>46</v>
      </c>
      <c r="E43" s="13">
        <v>0</v>
      </c>
      <c r="F43" s="13">
        <v>0</v>
      </c>
      <c r="G43" s="13">
        <v>0</v>
      </c>
      <c r="H43" s="14">
        <v>0</v>
      </c>
    </row>
    <row r="44" spans="2:8" x14ac:dyDescent="0.25">
      <c r="B44" s="11">
        <v>1</v>
      </c>
      <c r="C44" s="12">
        <v>792</v>
      </c>
      <c r="D44" s="11" t="s">
        <v>47</v>
      </c>
      <c r="E44" s="13">
        <v>0</v>
      </c>
      <c r="F44" s="13">
        <v>0</v>
      </c>
      <c r="G44" s="13">
        <v>0</v>
      </c>
      <c r="H44" s="14">
        <v>0</v>
      </c>
    </row>
    <row r="45" spans="2:8" x14ac:dyDescent="0.25">
      <c r="B45" s="11">
        <v>1</v>
      </c>
      <c r="C45" s="12">
        <v>634</v>
      </c>
      <c r="D45" s="11" t="s">
        <v>48</v>
      </c>
      <c r="E45" s="13">
        <v>0</v>
      </c>
      <c r="F45" s="13">
        <v>0</v>
      </c>
      <c r="G45" s="13">
        <v>0</v>
      </c>
      <c r="H45" s="14">
        <v>0</v>
      </c>
    </row>
    <row r="46" spans="2:8" x14ac:dyDescent="0.25">
      <c r="B46" s="11">
        <v>1</v>
      </c>
      <c r="C46" s="12">
        <v>664</v>
      </c>
      <c r="D46" s="11" t="s">
        <v>49</v>
      </c>
      <c r="E46" s="13">
        <v>0</v>
      </c>
      <c r="F46" s="13">
        <v>0</v>
      </c>
      <c r="G46" s="13">
        <v>0</v>
      </c>
      <c r="H46" s="14">
        <v>0</v>
      </c>
    </row>
    <row r="47" spans="2:8" x14ac:dyDescent="0.25">
      <c r="B47" s="11">
        <v>1</v>
      </c>
      <c r="C47" s="12">
        <v>580</v>
      </c>
      <c r="D47" s="11" t="s">
        <v>50</v>
      </c>
      <c r="E47" s="13">
        <v>0</v>
      </c>
      <c r="F47" s="13">
        <v>0</v>
      </c>
      <c r="G47" s="13">
        <v>0</v>
      </c>
      <c r="H47" s="14">
        <v>0</v>
      </c>
    </row>
    <row r="48" spans="2:8" x14ac:dyDescent="0.25">
      <c r="B48" s="11">
        <v>1</v>
      </c>
      <c r="C48" s="12">
        <v>225</v>
      </c>
      <c r="D48" s="11" t="s">
        <v>51</v>
      </c>
      <c r="E48" s="13">
        <v>204.12</v>
      </c>
      <c r="F48" s="13">
        <v>0</v>
      </c>
      <c r="G48" s="13">
        <v>0</v>
      </c>
      <c r="H48" s="14">
        <v>0</v>
      </c>
    </row>
    <row r="49" spans="2:8" x14ac:dyDescent="0.25">
      <c r="B49" s="11">
        <v>1</v>
      </c>
      <c r="C49" s="12">
        <v>274</v>
      </c>
      <c r="D49" s="11" t="s">
        <v>52</v>
      </c>
      <c r="E49" s="13">
        <v>0</v>
      </c>
      <c r="F49" s="13">
        <v>0</v>
      </c>
      <c r="G49" s="13">
        <v>0</v>
      </c>
      <c r="H49" s="14">
        <v>0</v>
      </c>
    </row>
    <row r="50" spans="2:8" x14ac:dyDescent="0.25">
      <c r="B50" s="11">
        <v>1</v>
      </c>
      <c r="C50" s="12">
        <v>1029</v>
      </c>
      <c r="D50" s="11" t="s">
        <v>53</v>
      </c>
      <c r="E50" s="13">
        <v>1895.4</v>
      </c>
      <c r="F50" s="13">
        <v>0</v>
      </c>
      <c r="G50" s="13">
        <v>0</v>
      </c>
      <c r="H50" s="14">
        <v>0</v>
      </c>
    </row>
    <row r="51" spans="2:8" x14ac:dyDescent="0.25">
      <c r="B51" s="11">
        <v>1</v>
      </c>
      <c r="C51" s="12">
        <v>275</v>
      </c>
      <c r="D51" s="11" t="s">
        <v>54</v>
      </c>
      <c r="E51" s="13">
        <v>0</v>
      </c>
      <c r="F51" s="13">
        <v>0</v>
      </c>
      <c r="G51" s="13">
        <v>0</v>
      </c>
      <c r="H51" s="14">
        <v>0</v>
      </c>
    </row>
    <row r="52" spans="2:8" x14ac:dyDescent="0.25">
      <c r="B52" s="11">
        <v>1</v>
      </c>
      <c r="C52" s="12">
        <v>197</v>
      </c>
      <c r="D52" s="11" t="s">
        <v>55</v>
      </c>
      <c r="E52" s="13">
        <v>0</v>
      </c>
      <c r="F52" s="13">
        <v>0</v>
      </c>
      <c r="G52" s="13">
        <v>0</v>
      </c>
      <c r="H52" s="14">
        <v>0</v>
      </c>
    </row>
    <row r="53" spans="2:8" x14ac:dyDescent="0.25">
      <c r="B53" s="11">
        <v>1</v>
      </c>
      <c r="C53" s="12">
        <v>1167</v>
      </c>
      <c r="D53" s="11" t="s">
        <v>56</v>
      </c>
      <c r="E53" s="13">
        <v>0</v>
      </c>
      <c r="F53" s="13">
        <v>0</v>
      </c>
      <c r="G53" s="13">
        <v>0</v>
      </c>
      <c r="H53" s="14">
        <v>0</v>
      </c>
    </row>
    <row r="54" spans="2:8" x14ac:dyDescent="0.25">
      <c r="B54" s="11">
        <v>1</v>
      </c>
      <c r="C54" s="12">
        <v>793</v>
      </c>
      <c r="D54" s="11" t="s">
        <v>57</v>
      </c>
      <c r="E54" s="13">
        <v>680.76</v>
      </c>
      <c r="F54" s="13">
        <v>0</v>
      </c>
      <c r="G54" s="13">
        <v>0</v>
      </c>
      <c r="H54" s="14">
        <v>0</v>
      </c>
    </row>
    <row r="55" spans="2:8" x14ac:dyDescent="0.25">
      <c r="B55" s="11">
        <v>1</v>
      </c>
      <c r="C55" s="12">
        <v>322</v>
      </c>
      <c r="D55" s="11" t="s">
        <v>58</v>
      </c>
      <c r="E55" s="13">
        <v>0</v>
      </c>
      <c r="F55" s="13">
        <v>0</v>
      </c>
      <c r="G55" s="13">
        <v>0</v>
      </c>
      <c r="H55" s="14">
        <v>0</v>
      </c>
    </row>
    <row r="56" spans="2:8" x14ac:dyDescent="0.25">
      <c r="B56" s="11">
        <v>1</v>
      </c>
      <c r="C56" s="12">
        <v>270</v>
      </c>
      <c r="D56" s="11" t="s">
        <v>59</v>
      </c>
      <c r="E56" s="13">
        <v>0</v>
      </c>
      <c r="F56" s="13">
        <v>0</v>
      </c>
      <c r="G56" s="13">
        <v>0</v>
      </c>
      <c r="H56" s="14">
        <v>0</v>
      </c>
    </row>
    <row r="57" spans="2:8" x14ac:dyDescent="0.25">
      <c r="B57" s="11">
        <v>1</v>
      </c>
      <c r="C57" s="12">
        <v>665</v>
      </c>
      <c r="D57" s="11" t="s">
        <v>60</v>
      </c>
      <c r="E57" s="13">
        <v>0</v>
      </c>
      <c r="F57" s="13">
        <v>0</v>
      </c>
      <c r="G57" s="13">
        <v>0</v>
      </c>
      <c r="H57" s="14">
        <v>0</v>
      </c>
    </row>
    <row r="58" spans="2:8" x14ac:dyDescent="0.25">
      <c r="B58" s="11">
        <v>1</v>
      </c>
      <c r="C58" s="12">
        <v>96</v>
      </c>
      <c r="D58" s="11" t="s">
        <v>61</v>
      </c>
      <c r="E58" s="13">
        <v>0</v>
      </c>
      <c r="F58" s="13">
        <v>0</v>
      </c>
      <c r="G58" s="13">
        <v>0</v>
      </c>
      <c r="H58" s="14">
        <v>0</v>
      </c>
    </row>
    <row r="59" spans="2:8" x14ac:dyDescent="0.25">
      <c r="B59" s="11">
        <v>1</v>
      </c>
      <c r="C59" s="12">
        <v>425</v>
      </c>
      <c r="D59" s="11" t="s">
        <v>62</v>
      </c>
      <c r="E59" s="13">
        <v>0</v>
      </c>
      <c r="F59" s="13">
        <v>0</v>
      </c>
      <c r="G59" s="13">
        <v>0</v>
      </c>
      <c r="H59" s="14">
        <v>0</v>
      </c>
    </row>
    <row r="60" spans="2:8" x14ac:dyDescent="0.25">
      <c r="B60" s="11">
        <v>1</v>
      </c>
      <c r="C60" s="12">
        <v>216</v>
      </c>
      <c r="D60" s="11" t="s">
        <v>63</v>
      </c>
      <c r="E60" s="13">
        <v>0</v>
      </c>
      <c r="F60" s="13">
        <v>0</v>
      </c>
      <c r="G60" s="13">
        <v>0</v>
      </c>
      <c r="H60" s="14">
        <v>0</v>
      </c>
    </row>
    <row r="61" spans="2:8" x14ac:dyDescent="0.25">
      <c r="B61" s="11">
        <v>1</v>
      </c>
      <c r="C61" s="12">
        <v>207</v>
      </c>
      <c r="D61" s="11" t="s">
        <v>64</v>
      </c>
      <c r="E61" s="13">
        <v>0</v>
      </c>
      <c r="F61" s="13">
        <v>0</v>
      </c>
      <c r="G61" s="13">
        <v>0</v>
      </c>
      <c r="H61" s="14">
        <v>0</v>
      </c>
    </row>
    <row r="62" spans="2:8" x14ac:dyDescent="0.25">
      <c r="B62" s="11">
        <v>1</v>
      </c>
      <c r="C62" s="12">
        <v>794</v>
      </c>
      <c r="D62" s="11" t="s">
        <v>65</v>
      </c>
      <c r="E62" s="13">
        <v>0</v>
      </c>
      <c r="F62" s="13">
        <v>0</v>
      </c>
      <c r="G62" s="13">
        <v>0</v>
      </c>
      <c r="H62" s="14">
        <v>0</v>
      </c>
    </row>
    <row r="63" spans="2:8" x14ac:dyDescent="0.25">
      <c r="B63" s="11">
        <v>1</v>
      </c>
      <c r="C63" s="12">
        <v>739</v>
      </c>
      <c r="D63" s="11" t="s">
        <v>66</v>
      </c>
      <c r="E63" s="13">
        <v>0</v>
      </c>
      <c r="F63" s="13">
        <v>0</v>
      </c>
      <c r="G63" s="13">
        <v>0</v>
      </c>
      <c r="H63" s="14">
        <v>0</v>
      </c>
    </row>
    <row r="64" spans="2:8" x14ac:dyDescent="0.25">
      <c r="B64" s="11">
        <v>1</v>
      </c>
      <c r="C64" s="12">
        <v>286</v>
      </c>
      <c r="D64" s="11" t="s">
        <v>67</v>
      </c>
      <c r="E64" s="13">
        <v>0</v>
      </c>
      <c r="F64" s="13">
        <v>0</v>
      </c>
      <c r="G64" s="13">
        <v>0</v>
      </c>
      <c r="H64" s="14">
        <v>0</v>
      </c>
    </row>
    <row r="65" spans="2:8" x14ac:dyDescent="0.25">
      <c r="B65" s="11">
        <v>1</v>
      </c>
      <c r="C65" s="12">
        <v>851</v>
      </c>
      <c r="D65" s="11" t="s">
        <v>68</v>
      </c>
      <c r="E65" s="13">
        <v>0</v>
      </c>
      <c r="F65" s="13">
        <v>0</v>
      </c>
      <c r="G65" s="13">
        <v>0</v>
      </c>
      <c r="H65" s="14">
        <v>0</v>
      </c>
    </row>
    <row r="66" spans="2:8" x14ac:dyDescent="0.25">
      <c r="B66" s="11">
        <v>1</v>
      </c>
      <c r="C66" s="12">
        <v>581</v>
      </c>
      <c r="D66" s="11" t="s">
        <v>69</v>
      </c>
      <c r="E66" s="13">
        <v>0</v>
      </c>
      <c r="F66" s="13">
        <v>0</v>
      </c>
      <c r="G66" s="13">
        <v>0</v>
      </c>
      <c r="H66" s="14">
        <v>0</v>
      </c>
    </row>
    <row r="67" spans="2:8" x14ac:dyDescent="0.25">
      <c r="B67" s="11">
        <v>1</v>
      </c>
      <c r="C67" s="12">
        <v>681</v>
      </c>
      <c r="D67" s="11" t="s">
        <v>70</v>
      </c>
      <c r="E67" s="13">
        <v>0</v>
      </c>
      <c r="F67" s="13">
        <v>0</v>
      </c>
      <c r="G67" s="13">
        <v>0</v>
      </c>
      <c r="H67" s="14">
        <v>0</v>
      </c>
    </row>
    <row r="68" spans="2:8" x14ac:dyDescent="0.25">
      <c r="B68" s="11">
        <v>1</v>
      </c>
      <c r="C68" s="12">
        <v>103</v>
      </c>
      <c r="D68" s="11" t="s">
        <v>71</v>
      </c>
      <c r="E68" s="13">
        <v>0</v>
      </c>
      <c r="F68" s="13">
        <v>0</v>
      </c>
      <c r="G68" s="13">
        <v>0</v>
      </c>
      <c r="H68" s="14">
        <v>0</v>
      </c>
    </row>
    <row r="69" spans="2:8" x14ac:dyDescent="0.25">
      <c r="B69" s="11">
        <v>1</v>
      </c>
      <c r="C69" s="12">
        <v>781</v>
      </c>
      <c r="D69" s="11" t="s">
        <v>72</v>
      </c>
      <c r="E69" s="13">
        <v>0</v>
      </c>
      <c r="F69" s="13">
        <v>0</v>
      </c>
      <c r="G69" s="13">
        <v>0</v>
      </c>
      <c r="H69" s="14">
        <v>0</v>
      </c>
    </row>
    <row r="70" spans="2:8" x14ac:dyDescent="0.25">
      <c r="B70" s="11">
        <v>1</v>
      </c>
      <c r="C70" s="12">
        <v>1025</v>
      </c>
      <c r="D70" s="11" t="s">
        <v>73</v>
      </c>
      <c r="E70" s="13">
        <v>0</v>
      </c>
      <c r="F70" s="13">
        <v>0</v>
      </c>
      <c r="G70" s="13">
        <v>0</v>
      </c>
      <c r="H70" s="14">
        <v>0</v>
      </c>
    </row>
    <row r="71" spans="2:8" x14ac:dyDescent="0.25">
      <c r="B71" s="11">
        <v>1</v>
      </c>
      <c r="C71" s="12">
        <v>2225</v>
      </c>
      <c r="D71" s="11" t="s">
        <v>74</v>
      </c>
      <c r="E71" s="13">
        <v>0</v>
      </c>
      <c r="F71" s="13">
        <v>0</v>
      </c>
      <c r="G71" s="13">
        <v>0</v>
      </c>
      <c r="H71" s="14">
        <v>0</v>
      </c>
    </row>
    <row r="72" spans="2:8" x14ac:dyDescent="0.25">
      <c r="B72" s="11">
        <v>1</v>
      </c>
      <c r="C72" s="12">
        <v>276</v>
      </c>
      <c r="D72" s="11" t="s">
        <v>75</v>
      </c>
      <c r="E72" s="13">
        <v>0</v>
      </c>
      <c r="F72" s="13">
        <v>0</v>
      </c>
      <c r="G72" s="13">
        <v>0</v>
      </c>
      <c r="H72" s="14">
        <v>0</v>
      </c>
    </row>
    <row r="73" spans="2:8" x14ac:dyDescent="0.25">
      <c r="B73" s="11">
        <v>1</v>
      </c>
      <c r="C73" s="12">
        <v>852</v>
      </c>
      <c r="D73" s="11" t="s">
        <v>76</v>
      </c>
      <c r="E73" s="13">
        <v>0</v>
      </c>
      <c r="F73" s="13">
        <v>0</v>
      </c>
      <c r="G73" s="13">
        <v>0</v>
      </c>
      <c r="H73" s="14">
        <v>0</v>
      </c>
    </row>
    <row r="74" spans="2:8" x14ac:dyDescent="0.25">
      <c r="B74" s="11">
        <v>1</v>
      </c>
      <c r="C74" s="12">
        <v>217</v>
      </c>
      <c r="D74" s="11" t="s">
        <v>77</v>
      </c>
      <c r="E74" s="13">
        <v>0</v>
      </c>
      <c r="F74" s="13">
        <v>0</v>
      </c>
      <c r="G74" s="13">
        <v>0</v>
      </c>
      <c r="H74" s="14">
        <v>0</v>
      </c>
    </row>
    <row r="75" spans="2:8" x14ac:dyDescent="0.25">
      <c r="B75" s="11">
        <v>1</v>
      </c>
      <c r="C75" s="12">
        <v>1168</v>
      </c>
      <c r="D75" s="11" t="s">
        <v>78</v>
      </c>
      <c r="E75" s="13">
        <v>0</v>
      </c>
      <c r="F75" s="13">
        <v>0</v>
      </c>
      <c r="G75" s="13">
        <v>0</v>
      </c>
      <c r="H75" s="14">
        <v>0</v>
      </c>
    </row>
    <row r="76" spans="2:8" x14ac:dyDescent="0.25">
      <c r="B76" s="11">
        <v>1</v>
      </c>
      <c r="C76" s="12">
        <v>426</v>
      </c>
      <c r="D76" s="11" t="s">
        <v>79</v>
      </c>
      <c r="E76" s="13">
        <v>0</v>
      </c>
      <c r="F76" s="13">
        <v>0</v>
      </c>
      <c r="G76" s="13">
        <v>0</v>
      </c>
      <c r="H76" s="14">
        <v>0</v>
      </c>
    </row>
    <row r="77" spans="2:8" x14ac:dyDescent="0.25">
      <c r="B77" s="11">
        <v>1</v>
      </c>
      <c r="C77" s="12">
        <v>296</v>
      </c>
      <c r="D77" s="11" t="s">
        <v>80</v>
      </c>
      <c r="E77" s="13">
        <v>0</v>
      </c>
      <c r="F77" s="13">
        <v>0</v>
      </c>
      <c r="G77" s="13">
        <v>0</v>
      </c>
      <c r="H77" s="14">
        <v>0</v>
      </c>
    </row>
    <row r="78" spans="2:8" x14ac:dyDescent="0.25">
      <c r="B78" s="11">
        <v>1</v>
      </c>
      <c r="C78" s="12">
        <v>1342</v>
      </c>
      <c r="D78" s="11" t="s">
        <v>81</v>
      </c>
      <c r="E78" s="13">
        <v>0</v>
      </c>
      <c r="F78" s="13">
        <v>0</v>
      </c>
      <c r="G78" s="13">
        <v>0</v>
      </c>
      <c r="H78" s="14">
        <v>0</v>
      </c>
    </row>
    <row r="79" spans="2:8" x14ac:dyDescent="0.25">
      <c r="B79" s="11">
        <v>1</v>
      </c>
      <c r="C79" s="12">
        <v>277</v>
      </c>
      <c r="D79" s="11" t="s">
        <v>82</v>
      </c>
      <c r="E79" s="13">
        <v>0</v>
      </c>
      <c r="F79" s="13">
        <v>0</v>
      </c>
      <c r="G79" s="13">
        <v>0</v>
      </c>
      <c r="H79" s="14">
        <v>0</v>
      </c>
    </row>
    <row r="80" spans="2:8" x14ac:dyDescent="0.25">
      <c r="B80" s="11">
        <v>1</v>
      </c>
      <c r="C80" s="12">
        <v>393</v>
      </c>
      <c r="D80" s="11" t="s">
        <v>83</v>
      </c>
      <c r="E80" s="13">
        <v>0</v>
      </c>
      <c r="F80" s="13">
        <v>0</v>
      </c>
      <c r="G80" s="13">
        <v>0</v>
      </c>
      <c r="H80" s="14">
        <v>0</v>
      </c>
    </row>
    <row r="81" spans="2:8" x14ac:dyDescent="0.25">
      <c r="B81" s="11">
        <v>1</v>
      </c>
      <c r="C81" s="12">
        <v>367</v>
      </c>
      <c r="D81" s="11" t="s">
        <v>84</v>
      </c>
      <c r="E81" s="13">
        <v>0</v>
      </c>
      <c r="F81" s="13">
        <v>0</v>
      </c>
      <c r="G81" s="13">
        <v>0</v>
      </c>
      <c r="H81" s="14">
        <v>0</v>
      </c>
    </row>
    <row r="82" spans="2:8" x14ac:dyDescent="0.25">
      <c r="B82" s="11">
        <v>1</v>
      </c>
      <c r="C82" s="12">
        <v>356</v>
      </c>
      <c r="D82" s="11" t="s">
        <v>85</v>
      </c>
      <c r="E82" s="13">
        <v>0</v>
      </c>
      <c r="F82" s="13">
        <v>0</v>
      </c>
      <c r="G82" s="13">
        <v>0</v>
      </c>
      <c r="H82" s="14">
        <v>0</v>
      </c>
    </row>
    <row r="83" spans="2:8" x14ac:dyDescent="0.25">
      <c r="B83" s="11">
        <v>1</v>
      </c>
      <c r="C83" s="12">
        <v>278</v>
      </c>
      <c r="D83" s="11" t="s">
        <v>86</v>
      </c>
      <c r="E83" s="13">
        <v>0</v>
      </c>
      <c r="F83" s="13">
        <v>0</v>
      </c>
      <c r="G83" s="13">
        <v>0</v>
      </c>
      <c r="H83" s="14">
        <v>0</v>
      </c>
    </row>
    <row r="84" spans="2:8" x14ac:dyDescent="0.25">
      <c r="B84" s="11">
        <v>1</v>
      </c>
      <c r="C84" s="12">
        <v>1030</v>
      </c>
      <c r="D84" s="11" t="s">
        <v>87</v>
      </c>
      <c r="E84" s="13">
        <v>0</v>
      </c>
      <c r="F84" s="13">
        <v>0</v>
      </c>
      <c r="G84" s="13">
        <v>0</v>
      </c>
      <c r="H84" s="14">
        <v>0</v>
      </c>
    </row>
    <row r="85" spans="2:8" x14ac:dyDescent="0.25">
      <c r="B85" s="11">
        <v>1</v>
      </c>
      <c r="C85" s="12">
        <v>1013</v>
      </c>
      <c r="D85" s="11" t="s">
        <v>88</v>
      </c>
      <c r="E85" s="13">
        <v>0</v>
      </c>
      <c r="F85" s="13">
        <v>0</v>
      </c>
      <c r="G85" s="13">
        <v>0</v>
      </c>
      <c r="H85" s="14">
        <v>0</v>
      </c>
    </row>
    <row r="86" spans="2:8" x14ac:dyDescent="0.25">
      <c r="B86" s="11">
        <v>1</v>
      </c>
      <c r="C86" s="12">
        <v>323</v>
      </c>
      <c r="D86" s="11" t="s">
        <v>89</v>
      </c>
      <c r="E86" s="13">
        <v>0</v>
      </c>
      <c r="F86" s="13">
        <v>0</v>
      </c>
      <c r="G86" s="13">
        <v>0</v>
      </c>
      <c r="H86" s="14">
        <v>0</v>
      </c>
    </row>
    <row r="87" spans="2:8" x14ac:dyDescent="0.25">
      <c r="B87" s="11">
        <v>1</v>
      </c>
      <c r="C87" s="12">
        <v>778</v>
      </c>
      <c r="D87" s="11" t="s">
        <v>90</v>
      </c>
      <c r="E87" s="13">
        <v>0</v>
      </c>
      <c r="F87" s="13">
        <v>0</v>
      </c>
      <c r="G87" s="13">
        <v>0</v>
      </c>
      <c r="H87" s="14">
        <v>0</v>
      </c>
    </row>
    <row r="88" spans="2:8" x14ac:dyDescent="0.25">
      <c r="B88" s="11">
        <v>1</v>
      </c>
      <c r="C88" s="12">
        <v>368</v>
      </c>
      <c r="D88" s="11" t="s">
        <v>91</v>
      </c>
      <c r="E88" s="13">
        <v>0</v>
      </c>
      <c r="F88" s="13">
        <v>0</v>
      </c>
      <c r="G88" s="13">
        <v>0</v>
      </c>
      <c r="H88" s="14">
        <v>0</v>
      </c>
    </row>
    <row r="89" spans="2:8" x14ac:dyDescent="0.25">
      <c r="B89" s="11">
        <v>1</v>
      </c>
      <c r="C89" s="12">
        <v>332</v>
      </c>
      <c r="D89" s="11" t="s">
        <v>92</v>
      </c>
      <c r="E89" s="13">
        <v>272.16000000000003</v>
      </c>
      <c r="F89" s="13">
        <v>0</v>
      </c>
      <c r="G89" s="13">
        <v>0</v>
      </c>
      <c r="H89" s="14">
        <v>0</v>
      </c>
    </row>
    <row r="90" spans="2:8" x14ac:dyDescent="0.25">
      <c r="B90" s="11">
        <v>1</v>
      </c>
      <c r="C90" s="12">
        <v>226</v>
      </c>
      <c r="D90" s="11" t="s">
        <v>93</v>
      </c>
      <c r="E90" s="13">
        <v>0</v>
      </c>
      <c r="F90" s="13">
        <v>0</v>
      </c>
      <c r="G90" s="13">
        <v>0</v>
      </c>
      <c r="H90" s="14">
        <v>0</v>
      </c>
    </row>
    <row r="91" spans="2:8" x14ac:dyDescent="0.25">
      <c r="B91" s="11">
        <v>1</v>
      </c>
      <c r="C91" s="12">
        <v>5427</v>
      </c>
      <c r="D91" s="11" t="s">
        <v>94</v>
      </c>
      <c r="E91" s="13">
        <v>0</v>
      </c>
      <c r="F91" s="13">
        <v>0</v>
      </c>
      <c r="G91" s="13">
        <v>0</v>
      </c>
      <c r="H91" s="14">
        <v>0</v>
      </c>
    </row>
    <row r="92" spans="2:8" x14ac:dyDescent="0.25">
      <c r="B92" s="11">
        <v>1</v>
      </c>
      <c r="C92" s="12">
        <v>848</v>
      </c>
      <c r="D92" s="11" t="s">
        <v>95</v>
      </c>
      <c r="E92" s="13">
        <v>0</v>
      </c>
      <c r="F92" s="13">
        <v>0</v>
      </c>
      <c r="G92" s="13">
        <v>0</v>
      </c>
      <c r="H92" s="14">
        <v>0</v>
      </c>
    </row>
    <row r="93" spans="2:8" x14ac:dyDescent="0.25">
      <c r="B93" s="11">
        <v>1</v>
      </c>
      <c r="C93" s="12">
        <v>1019</v>
      </c>
      <c r="D93" s="11" t="s">
        <v>96</v>
      </c>
      <c r="E93" s="13">
        <v>0</v>
      </c>
      <c r="F93" s="13">
        <v>0</v>
      </c>
      <c r="G93" s="13">
        <v>0</v>
      </c>
      <c r="H93" s="14">
        <v>0</v>
      </c>
    </row>
    <row r="94" spans="2:8" x14ac:dyDescent="0.25">
      <c r="B94" s="11">
        <v>1</v>
      </c>
      <c r="C94" s="12">
        <v>264</v>
      </c>
      <c r="D94" s="11" t="s">
        <v>97</v>
      </c>
      <c r="E94" s="13">
        <v>0</v>
      </c>
      <c r="F94" s="13">
        <v>0</v>
      </c>
      <c r="G94" s="13">
        <v>0</v>
      </c>
      <c r="H94" s="14">
        <v>0</v>
      </c>
    </row>
    <row r="95" spans="2:8" x14ac:dyDescent="0.25">
      <c r="B95" s="11">
        <v>1</v>
      </c>
      <c r="C95" s="12">
        <v>390</v>
      </c>
      <c r="D95" s="11" t="s">
        <v>98</v>
      </c>
      <c r="E95" s="13">
        <v>0</v>
      </c>
      <c r="F95" s="13">
        <v>0</v>
      </c>
      <c r="G95" s="13">
        <v>0</v>
      </c>
      <c r="H95" s="14">
        <v>0</v>
      </c>
    </row>
    <row r="96" spans="2:8" x14ac:dyDescent="0.25">
      <c r="B96" s="11">
        <v>1</v>
      </c>
      <c r="C96" s="12">
        <v>330</v>
      </c>
      <c r="D96" s="11" t="s">
        <v>99</v>
      </c>
      <c r="E96" s="13">
        <v>0</v>
      </c>
      <c r="F96" s="13">
        <v>0</v>
      </c>
      <c r="G96" s="13">
        <v>0</v>
      </c>
      <c r="H96" s="14">
        <v>0</v>
      </c>
    </row>
    <row r="97" spans="2:8" x14ac:dyDescent="0.25">
      <c r="B97" s="11">
        <v>1</v>
      </c>
      <c r="C97" s="12">
        <v>198</v>
      </c>
      <c r="D97" s="11" t="s">
        <v>100</v>
      </c>
      <c r="E97" s="13">
        <v>0</v>
      </c>
      <c r="F97" s="13">
        <v>0</v>
      </c>
      <c r="G97" s="13">
        <v>0</v>
      </c>
      <c r="H97" s="14">
        <v>0</v>
      </c>
    </row>
    <row r="98" spans="2:8" x14ac:dyDescent="0.25">
      <c r="B98" s="11">
        <v>1</v>
      </c>
      <c r="C98" s="12">
        <v>333</v>
      </c>
      <c r="D98" s="11" t="s">
        <v>101</v>
      </c>
      <c r="E98" s="13">
        <v>0</v>
      </c>
      <c r="F98" s="13">
        <v>0</v>
      </c>
      <c r="G98" s="13">
        <v>0</v>
      </c>
      <c r="H98" s="14">
        <v>0</v>
      </c>
    </row>
    <row r="99" spans="2:8" x14ac:dyDescent="0.25">
      <c r="B99" s="11">
        <v>1</v>
      </c>
      <c r="C99" s="12">
        <v>827</v>
      </c>
      <c r="D99" s="11" t="s">
        <v>102</v>
      </c>
      <c r="E99" s="13">
        <v>0</v>
      </c>
      <c r="F99" s="13">
        <v>0</v>
      </c>
      <c r="G99" s="13">
        <v>0</v>
      </c>
      <c r="H99" s="14">
        <v>0</v>
      </c>
    </row>
    <row r="100" spans="2:8" x14ac:dyDescent="0.25">
      <c r="B100" s="11">
        <v>1</v>
      </c>
      <c r="C100" s="12">
        <v>682</v>
      </c>
      <c r="D100" s="11" t="s">
        <v>103</v>
      </c>
      <c r="E100" s="13">
        <v>0</v>
      </c>
      <c r="F100" s="13">
        <v>0</v>
      </c>
      <c r="G100" s="13">
        <v>0</v>
      </c>
      <c r="H100" s="14">
        <v>0</v>
      </c>
    </row>
    <row r="101" spans="2:8" x14ac:dyDescent="0.25">
      <c r="B101" s="11">
        <v>1</v>
      </c>
      <c r="C101" s="12">
        <v>1020</v>
      </c>
      <c r="D101" s="11" t="s">
        <v>104</v>
      </c>
      <c r="E101" s="13">
        <v>0</v>
      </c>
      <c r="F101" s="13">
        <v>0</v>
      </c>
      <c r="G101" s="13">
        <v>0</v>
      </c>
      <c r="H101" s="14">
        <v>0</v>
      </c>
    </row>
    <row r="102" spans="2:8" x14ac:dyDescent="0.25">
      <c r="B102" s="11">
        <v>1</v>
      </c>
      <c r="C102" s="12">
        <v>199</v>
      </c>
      <c r="D102" s="11" t="s">
        <v>105</v>
      </c>
      <c r="E102" s="13">
        <v>6344.1</v>
      </c>
      <c r="F102" s="13">
        <v>0</v>
      </c>
      <c r="G102" s="13">
        <v>0</v>
      </c>
      <c r="H102" s="14">
        <v>0</v>
      </c>
    </row>
    <row r="103" spans="2:8" x14ac:dyDescent="0.25">
      <c r="B103" s="11">
        <v>1</v>
      </c>
      <c r="C103" s="12">
        <v>853</v>
      </c>
      <c r="D103" s="11" t="s">
        <v>106</v>
      </c>
      <c r="E103" s="13">
        <v>0</v>
      </c>
      <c r="F103" s="13">
        <v>0</v>
      </c>
      <c r="G103" s="13">
        <v>0</v>
      </c>
      <c r="H103" s="14">
        <v>0</v>
      </c>
    </row>
    <row r="104" spans="2:8" x14ac:dyDescent="0.25">
      <c r="B104" s="11">
        <v>1</v>
      </c>
      <c r="C104" s="12">
        <v>5591</v>
      </c>
      <c r="D104" s="11" t="s">
        <v>107</v>
      </c>
      <c r="E104" s="13">
        <v>0</v>
      </c>
      <c r="F104" s="13">
        <v>0</v>
      </c>
      <c r="G104" s="13">
        <v>0</v>
      </c>
      <c r="H104" s="14">
        <v>0</v>
      </c>
    </row>
    <row r="105" spans="2:8" x14ac:dyDescent="0.25">
      <c r="B105" s="11">
        <v>1</v>
      </c>
      <c r="C105" s="12">
        <v>222</v>
      </c>
      <c r="D105" s="11" t="s">
        <v>108</v>
      </c>
      <c r="E105" s="13">
        <v>675.27</v>
      </c>
      <c r="F105" s="13">
        <v>0</v>
      </c>
      <c r="G105" s="13">
        <v>0</v>
      </c>
      <c r="H105" s="14">
        <v>0</v>
      </c>
    </row>
    <row r="106" spans="2:8" x14ac:dyDescent="0.25">
      <c r="B106" s="11">
        <v>1</v>
      </c>
      <c r="C106" s="12">
        <v>904</v>
      </c>
      <c r="D106" s="11" t="s">
        <v>109</v>
      </c>
      <c r="E106" s="13">
        <v>0</v>
      </c>
      <c r="F106" s="13">
        <v>0</v>
      </c>
      <c r="G106" s="13">
        <v>0</v>
      </c>
      <c r="H106" s="14">
        <v>0</v>
      </c>
    </row>
    <row r="107" spans="2:8" x14ac:dyDescent="0.25">
      <c r="B107" s="11">
        <v>1</v>
      </c>
      <c r="C107" s="12">
        <v>262</v>
      </c>
      <c r="D107" s="11" t="s">
        <v>110</v>
      </c>
      <c r="E107" s="13">
        <v>0</v>
      </c>
      <c r="F107" s="13">
        <v>0</v>
      </c>
      <c r="G107" s="13">
        <v>0</v>
      </c>
      <c r="H107" s="14">
        <v>0</v>
      </c>
    </row>
    <row r="108" spans="2:8" x14ac:dyDescent="0.25">
      <c r="B108" s="11">
        <v>1</v>
      </c>
      <c r="C108" s="12">
        <v>244</v>
      </c>
      <c r="D108" s="11" t="s">
        <v>111</v>
      </c>
      <c r="E108" s="13">
        <v>0</v>
      </c>
      <c r="F108" s="13">
        <v>0</v>
      </c>
      <c r="G108" s="13">
        <v>0</v>
      </c>
      <c r="H108" s="14">
        <v>0</v>
      </c>
    </row>
    <row r="109" spans="2:8" x14ac:dyDescent="0.25">
      <c r="B109" s="11">
        <v>1</v>
      </c>
      <c r="C109" s="12">
        <v>798</v>
      </c>
      <c r="D109" s="11" t="s">
        <v>112</v>
      </c>
      <c r="E109" s="13">
        <v>0</v>
      </c>
      <c r="F109" s="13">
        <v>0</v>
      </c>
      <c r="G109" s="13">
        <v>0</v>
      </c>
      <c r="H109" s="14">
        <v>0</v>
      </c>
    </row>
    <row r="110" spans="2:8" x14ac:dyDescent="0.25">
      <c r="B110" s="11">
        <v>1</v>
      </c>
      <c r="C110" s="12">
        <v>999</v>
      </c>
      <c r="D110" s="11" t="s">
        <v>113</v>
      </c>
      <c r="E110" s="13">
        <v>0</v>
      </c>
      <c r="F110" s="13">
        <v>0</v>
      </c>
      <c r="G110" s="13">
        <v>0</v>
      </c>
      <c r="H110" s="14">
        <v>0</v>
      </c>
    </row>
    <row r="111" spans="2:8" x14ac:dyDescent="0.25">
      <c r="B111" s="11">
        <v>1</v>
      </c>
      <c r="C111" s="12">
        <v>671</v>
      </c>
      <c r="D111" s="11" t="s">
        <v>114</v>
      </c>
      <c r="E111" s="13">
        <v>0</v>
      </c>
      <c r="F111" s="13">
        <v>0</v>
      </c>
      <c r="G111" s="13">
        <v>0</v>
      </c>
      <c r="H111" s="14">
        <v>0</v>
      </c>
    </row>
    <row r="112" spans="2:8" x14ac:dyDescent="0.25">
      <c r="B112" s="11">
        <v>1</v>
      </c>
      <c r="C112" s="12">
        <v>824</v>
      </c>
      <c r="D112" s="11" t="s">
        <v>115</v>
      </c>
      <c r="E112" s="13">
        <v>0</v>
      </c>
      <c r="F112" s="13">
        <v>0</v>
      </c>
      <c r="G112" s="13">
        <v>0</v>
      </c>
      <c r="H112" s="14">
        <v>0</v>
      </c>
    </row>
    <row r="113" spans="2:8" x14ac:dyDescent="0.25">
      <c r="B113" s="11">
        <v>1</v>
      </c>
      <c r="C113" s="12">
        <v>265</v>
      </c>
      <c r="D113" s="11" t="s">
        <v>116</v>
      </c>
      <c r="E113" s="13">
        <v>0</v>
      </c>
      <c r="F113" s="13">
        <v>0</v>
      </c>
      <c r="G113" s="13">
        <v>0</v>
      </c>
      <c r="H113" s="14">
        <v>0</v>
      </c>
    </row>
    <row r="114" spans="2:8" x14ac:dyDescent="0.25">
      <c r="B114" s="11">
        <v>1</v>
      </c>
      <c r="C114" s="12">
        <v>887</v>
      </c>
      <c r="D114" s="11" t="s">
        <v>117</v>
      </c>
      <c r="E114" s="13">
        <v>0</v>
      </c>
      <c r="F114" s="13">
        <v>0</v>
      </c>
      <c r="G114" s="13">
        <v>0</v>
      </c>
      <c r="H114" s="14">
        <v>0</v>
      </c>
    </row>
    <row r="115" spans="2:8" x14ac:dyDescent="0.25">
      <c r="B115" s="11">
        <v>1</v>
      </c>
      <c r="C115" s="12">
        <v>324</v>
      </c>
      <c r="D115" s="11" t="s">
        <v>118</v>
      </c>
      <c r="E115" s="13">
        <v>0</v>
      </c>
      <c r="F115" s="13">
        <v>0</v>
      </c>
      <c r="G115" s="13">
        <v>0</v>
      </c>
      <c r="H115" s="14">
        <v>0</v>
      </c>
    </row>
    <row r="116" spans="2:8" x14ac:dyDescent="0.25">
      <c r="B116" s="11">
        <v>1</v>
      </c>
      <c r="C116" s="12">
        <v>888</v>
      </c>
      <c r="D116" s="11" t="s">
        <v>119</v>
      </c>
      <c r="E116" s="13">
        <v>0</v>
      </c>
      <c r="F116" s="13">
        <v>0</v>
      </c>
      <c r="G116" s="13">
        <v>0</v>
      </c>
      <c r="H116" s="14">
        <v>0</v>
      </c>
    </row>
    <row r="117" spans="2:8" x14ac:dyDescent="0.25">
      <c r="B117" s="11">
        <v>1</v>
      </c>
      <c r="C117" s="12">
        <v>1179</v>
      </c>
      <c r="D117" s="11" t="s">
        <v>120</v>
      </c>
      <c r="E117" s="13">
        <v>0</v>
      </c>
      <c r="F117" s="13">
        <v>0</v>
      </c>
      <c r="G117" s="13">
        <v>0</v>
      </c>
      <c r="H117" s="14">
        <v>0</v>
      </c>
    </row>
    <row r="118" spans="2:8" x14ac:dyDescent="0.25">
      <c r="B118" s="11">
        <v>1</v>
      </c>
      <c r="C118" s="12">
        <v>597</v>
      </c>
      <c r="D118" s="11" t="s">
        <v>121</v>
      </c>
      <c r="E118" s="13">
        <v>0</v>
      </c>
      <c r="F118" s="13">
        <v>0</v>
      </c>
      <c r="G118" s="13">
        <v>0</v>
      </c>
      <c r="H118" s="14">
        <v>0</v>
      </c>
    </row>
    <row r="119" spans="2:8" x14ac:dyDescent="0.25">
      <c r="B119" s="11">
        <v>1</v>
      </c>
      <c r="C119" s="12">
        <v>280</v>
      </c>
      <c r="D119" s="11" t="s">
        <v>122</v>
      </c>
      <c r="E119" s="13">
        <v>0</v>
      </c>
      <c r="F119" s="13">
        <v>0</v>
      </c>
      <c r="G119" s="13">
        <v>0</v>
      </c>
      <c r="H119" s="14">
        <v>0</v>
      </c>
    </row>
    <row r="120" spans="2:8" x14ac:dyDescent="0.25">
      <c r="B120" s="11">
        <v>1</v>
      </c>
      <c r="C120" s="12">
        <v>666</v>
      </c>
      <c r="D120" s="11" t="s">
        <v>123</v>
      </c>
      <c r="E120" s="13">
        <v>0</v>
      </c>
      <c r="F120" s="13">
        <v>0</v>
      </c>
      <c r="G120" s="13">
        <v>0</v>
      </c>
      <c r="H120" s="14">
        <v>0</v>
      </c>
    </row>
    <row r="121" spans="2:8" x14ac:dyDescent="0.25">
      <c r="B121" s="11">
        <v>1</v>
      </c>
      <c r="C121" s="12">
        <v>1021</v>
      </c>
      <c r="D121" s="11" t="s">
        <v>124</v>
      </c>
      <c r="E121" s="13">
        <v>0</v>
      </c>
      <c r="F121" s="13">
        <v>0</v>
      </c>
      <c r="G121" s="13">
        <v>0</v>
      </c>
      <c r="H121" s="14">
        <v>0</v>
      </c>
    </row>
    <row r="122" spans="2:8" x14ac:dyDescent="0.25">
      <c r="B122" s="11">
        <v>1</v>
      </c>
      <c r="C122" s="12">
        <v>4955</v>
      </c>
      <c r="D122" s="11" t="s">
        <v>125</v>
      </c>
      <c r="E122" s="13">
        <v>144.47999999999999</v>
      </c>
      <c r="F122" s="13">
        <v>0</v>
      </c>
      <c r="G122" s="13">
        <v>0</v>
      </c>
      <c r="H122" s="14">
        <v>0</v>
      </c>
    </row>
    <row r="123" spans="2:8" x14ac:dyDescent="0.25">
      <c r="B123" s="11">
        <v>1</v>
      </c>
      <c r="C123" s="12">
        <v>740</v>
      </c>
      <c r="D123" s="11" t="s">
        <v>126</v>
      </c>
      <c r="E123" s="13">
        <v>0</v>
      </c>
      <c r="F123" s="13">
        <v>0</v>
      </c>
      <c r="G123" s="13">
        <v>0</v>
      </c>
      <c r="H123" s="14">
        <v>0</v>
      </c>
    </row>
    <row r="124" spans="2:8" x14ac:dyDescent="0.25">
      <c r="B124" s="11">
        <v>1</v>
      </c>
      <c r="C124" s="12">
        <v>435</v>
      </c>
      <c r="D124" s="11" t="s">
        <v>127</v>
      </c>
      <c r="E124" s="13">
        <v>0</v>
      </c>
      <c r="F124" s="13">
        <v>0</v>
      </c>
      <c r="G124" s="13">
        <v>0</v>
      </c>
      <c r="H124" s="14">
        <v>0</v>
      </c>
    </row>
    <row r="125" spans="2:8" x14ac:dyDescent="0.25">
      <c r="B125" s="11">
        <v>1</v>
      </c>
      <c r="C125" s="12">
        <v>218</v>
      </c>
      <c r="D125" s="11" t="s">
        <v>128</v>
      </c>
      <c r="E125" s="13">
        <v>0</v>
      </c>
      <c r="F125" s="13">
        <v>0</v>
      </c>
      <c r="G125" s="13">
        <v>0</v>
      </c>
      <c r="H125" s="14">
        <v>0</v>
      </c>
    </row>
    <row r="126" spans="2:8" x14ac:dyDescent="0.25">
      <c r="B126" s="11">
        <v>1</v>
      </c>
      <c r="C126" s="12">
        <v>797</v>
      </c>
      <c r="D126" s="11" t="s">
        <v>129</v>
      </c>
      <c r="E126" s="13">
        <v>0</v>
      </c>
      <c r="F126" s="13">
        <v>0</v>
      </c>
      <c r="G126" s="13">
        <v>0</v>
      </c>
      <c r="H126" s="14">
        <v>0</v>
      </c>
    </row>
    <row r="127" spans="2:8" x14ac:dyDescent="0.25">
      <c r="B127" s="11">
        <v>1</v>
      </c>
      <c r="C127" s="12">
        <v>459</v>
      </c>
      <c r="D127" s="11" t="s">
        <v>130</v>
      </c>
      <c r="E127" s="13">
        <v>0</v>
      </c>
      <c r="F127" s="13">
        <v>0</v>
      </c>
      <c r="G127" s="13">
        <v>0</v>
      </c>
      <c r="H127" s="14">
        <v>0</v>
      </c>
    </row>
    <row r="128" spans="2:8" x14ac:dyDescent="0.25">
      <c r="B128" s="11">
        <v>1</v>
      </c>
      <c r="C128" s="12">
        <v>780</v>
      </c>
      <c r="D128" s="11" t="s">
        <v>131</v>
      </c>
      <c r="E128" s="13">
        <v>0</v>
      </c>
      <c r="F128" s="13">
        <v>0</v>
      </c>
      <c r="G128" s="13">
        <v>0</v>
      </c>
      <c r="H128" s="14">
        <v>0</v>
      </c>
    </row>
    <row r="129" spans="2:8" x14ac:dyDescent="0.25">
      <c r="B129" s="11">
        <v>1</v>
      </c>
      <c r="C129" s="12">
        <v>183</v>
      </c>
      <c r="D129" s="11" t="s">
        <v>132</v>
      </c>
      <c r="E129" s="13">
        <v>0</v>
      </c>
      <c r="F129" s="13">
        <v>0</v>
      </c>
      <c r="G129" s="13">
        <v>0</v>
      </c>
      <c r="H129" s="14">
        <v>0</v>
      </c>
    </row>
    <row r="130" spans="2:8" x14ac:dyDescent="0.25">
      <c r="B130" s="11">
        <v>1</v>
      </c>
      <c r="C130" s="12">
        <v>62</v>
      </c>
      <c r="D130" s="11" t="s">
        <v>133</v>
      </c>
      <c r="E130" s="13">
        <v>0</v>
      </c>
      <c r="F130" s="13">
        <v>0</v>
      </c>
      <c r="G130" s="13">
        <v>0</v>
      </c>
      <c r="H130" s="14">
        <v>0</v>
      </c>
    </row>
    <row r="131" spans="2:8" x14ac:dyDescent="0.25">
      <c r="B131" s="11">
        <v>1</v>
      </c>
      <c r="C131" s="12">
        <v>460</v>
      </c>
      <c r="D131" s="11" t="s">
        <v>134</v>
      </c>
      <c r="E131" s="13">
        <v>0</v>
      </c>
      <c r="F131" s="13">
        <v>0</v>
      </c>
      <c r="G131" s="13">
        <v>0</v>
      </c>
      <c r="H131" s="14">
        <v>0</v>
      </c>
    </row>
    <row r="132" spans="2:8" x14ac:dyDescent="0.25">
      <c r="B132" s="11">
        <v>1</v>
      </c>
      <c r="C132" s="12">
        <v>582</v>
      </c>
      <c r="D132" s="11" t="s">
        <v>135</v>
      </c>
      <c r="E132" s="13">
        <v>0</v>
      </c>
      <c r="F132" s="13">
        <v>0</v>
      </c>
      <c r="G132" s="13">
        <v>0</v>
      </c>
      <c r="H132" s="14">
        <v>0</v>
      </c>
    </row>
    <row r="133" spans="2:8" x14ac:dyDescent="0.25">
      <c r="B133" s="11">
        <v>1</v>
      </c>
      <c r="C133" s="12">
        <v>369</v>
      </c>
      <c r="D133" s="11" t="s">
        <v>136</v>
      </c>
      <c r="E133" s="13">
        <v>0</v>
      </c>
      <c r="F133" s="13">
        <v>0</v>
      </c>
      <c r="G133" s="13">
        <v>0</v>
      </c>
      <c r="H133" s="14">
        <v>0</v>
      </c>
    </row>
    <row r="134" spans="2:8" x14ac:dyDescent="0.25">
      <c r="B134" s="11">
        <v>1</v>
      </c>
      <c r="C134" s="12">
        <v>427</v>
      </c>
      <c r="D134" s="11" t="s">
        <v>137</v>
      </c>
      <c r="E134" s="13">
        <v>0</v>
      </c>
      <c r="F134" s="13">
        <v>0</v>
      </c>
      <c r="G134" s="13">
        <v>0</v>
      </c>
      <c r="H134" s="14">
        <v>0</v>
      </c>
    </row>
    <row r="135" spans="2:8" x14ac:dyDescent="0.25">
      <c r="B135" s="11">
        <v>1</v>
      </c>
      <c r="C135" s="12">
        <v>583</v>
      </c>
      <c r="D135" s="11" t="s">
        <v>138</v>
      </c>
      <c r="E135" s="13">
        <v>0</v>
      </c>
      <c r="F135" s="13">
        <v>0</v>
      </c>
      <c r="G135" s="13">
        <v>0</v>
      </c>
      <c r="H135" s="14">
        <v>0</v>
      </c>
    </row>
    <row r="136" spans="2:8" x14ac:dyDescent="0.25">
      <c r="B136" s="11">
        <v>1</v>
      </c>
      <c r="C136" s="12">
        <v>1028</v>
      </c>
      <c r="D136" s="11" t="s">
        <v>139</v>
      </c>
      <c r="E136" s="13">
        <v>0</v>
      </c>
      <c r="F136" s="13">
        <v>0</v>
      </c>
      <c r="G136" s="13">
        <v>0</v>
      </c>
      <c r="H136" s="14">
        <v>0</v>
      </c>
    </row>
    <row r="137" spans="2:8" x14ac:dyDescent="0.25">
      <c r="B137" s="11">
        <v>1</v>
      </c>
      <c r="C137" s="12">
        <v>6552</v>
      </c>
      <c r="D137" s="11" t="s">
        <v>140</v>
      </c>
      <c r="E137" s="13">
        <v>0</v>
      </c>
      <c r="F137" s="13">
        <v>0</v>
      </c>
      <c r="G137" s="13">
        <v>0</v>
      </c>
      <c r="H137" s="14">
        <v>0</v>
      </c>
    </row>
    <row r="138" spans="2:8" x14ac:dyDescent="0.25">
      <c r="B138" s="11">
        <v>1</v>
      </c>
      <c r="C138" s="12">
        <v>4581</v>
      </c>
      <c r="D138" s="11" t="s">
        <v>141</v>
      </c>
      <c r="E138" s="13">
        <v>0</v>
      </c>
      <c r="F138" s="13">
        <v>0</v>
      </c>
      <c r="G138" s="13">
        <v>0</v>
      </c>
      <c r="H138" s="14">
        <v>0</v>
      </c>
    </row>
    <row r="139" spans="2:8" x14ac:dyDescent="0.25">
      <c r="B139" s="11">
        <v>1</v>
      </c>
      <c r="C139" s="12">
        <v>101</v>
      </c>
      <c r="D139" s="11" t="s">
        <v>142</v>
      </c>
      <c r="E139" s="13">
        <v>0</v>
      </c>
      <c r="F139" s="13">
        <v>0</v>
      </c>
      <c r="G139" s="13">
        <v>0</v>
      </c>
      <c r="H139" s="14">
        <v>0</v>
      </c>
    </row>
    <row r="140" spans="2:8" x14ac:dyDescent="0.25">
      <c r="B140" s="11">
        <v>1</v>
      </c>
      <c r="C140" s="12">
        <v>281</v>
      </c>
      <c r="D140" s="11" t="s">
        <v>143</v>
      </c>
      <c r="E140" s="13">
        <v>0</v>
      </c>
      <c r="F140" s="13">
        <v>0</v>
      </c>
      <c r="G140" s="13">
        <v>0</v>
      </c>
      <c r="H140" s="14">
        <v>0</v>
      </c>
    </row>
    <row r="141" spans="2:8" x14ac:dyDescent="0.25">
      <c r="B141" s="11">
        <v>1</v>
      </c>
      <c r="C141" s="12">
        <v>5361</v>
      </c>
      <c r="D141" s="11" t="s">
        <v>144</v>
      </c>
      <c r="E141" s="13">
        <v>0</v>
      </c>
      <c r="F141" s="13">
        <v>0</v>
      </c>
      <c r="G141" s="13">
        <v>0</v>
      </c>
      <c r="H141" s="14">
        <v>0</v>
      </c>
    </row>
    <row r="142" spans="2:8" x14ac:dyDescent="0.25">
      <c r="B142" s="11">
        <v>1</v>
      </c>
      <c r="C142" s="12">
        <v>584</v>
      </c>
      <c r="D142" s="11" t="s">
        <v>145</v>
      </c>
      <c r="E142" s="13">
        <v>0</v>
      </c>
      <c r="F142" s="13">
        <v>0</v>
      </c>
      <c r="G142" s="13">
        <v>0</v>
      </c>
      <c r="H142" s="14">
        <v>0</v>
      </c>
    </row>
    <row r="143" spans="2:8" x14ac:dyDescent="0.25">
      <c r="B143" s="11">
        <v>1</v>
      </c>
      <c r="C143" s="12">
        <v>635</v>
      </c>
      <c r="D143" s="11" t="s">
        <v>146</v>
      </c>
      <c r="E143" s="13">
        <v>0</v>
      </c>
      <c r="F143" s="13">
        <v>0</v>
      </c>
      <c r="G143" s="13">
        <v>0</v>
      </c>
      <c r="H143" s="14">
        <v>0</v>
      </c>
    </row>
    <row r="144" spans="2:8" x14ac:dyDescent="0.25">
      <c r="B144" s="11">
        <v>1</v>
      </c>
      <c r="C144" s="12">
        <v>1663</v>
      </c>
      <c r="D144" s="11" t="s">
        <v>147</v>
      </c>
      <c r="E144" s="13">
        <v>0</v>
      </c>
      <c r="F144" s="13">
        <v>0</v>
      </c>
      <c r="G144" s="13">
        <v>0</v>
      </c>
      <c r="H144" s="14">
        <v>0</v>
      </c>
    </row>
    <row r="145" spans="2:8" x14ac:dyDescent="0.25">
      <c r="B145" s="11">
        <v>1</v>
      </c>
      <c r="C145" s="12">
        <v>667</v>
      </c>
      <c r="D145" s="11" t="s">
        <v>148</v>
      </c>
      <c r="E145" s="13">
        <v>1221.75</v>
      </c>
      <c r="F145" s="13">
        <v>0</v>
      </c>
      <c r="G145" s="13">
        <v>0</v>
      </c>
      <c r="H145" s="14">
        <v>0</v>
      </c>
    </row>
    <row r="146" spans="2:8" x14ac:dyDescent="0.25">
      <c r="B146" s="11">
        <v>1</v>
      </c>
      <c r="C146" s="12">
        <v>683</v>
      </c>
      <c r="D146" s="11" t="s">
        <v>149</v>
      </c>
      <c r="E146" s="13">
        <v>0</v>
      </c>
      <c r="F146" s="13">
        <v>0</v>
      </c>
      <c r="G146" s="13">
        <v>0</v>
      </c>
      <c r="H146" s="14">
        <v>0</v>
      </c>
    </row>
    <row r="147" spans="2:8" x14ac:dyDescent="0.25">
      <c r="B147" s="11">
        <v>1</v>
      </c>
      <c r="C147" s="12">
        <v>668</v>
      </c>
      <c r="D147" s="11" t="s">
        <v>150</v>
      </c>
      <c r="E147" s="13">
        <v>1011.9200000000001</v>
      </c>
      <c r="F147" s="13">
        <v>0</v>
      </c>
      <c r="G147" s="13">
        <v>0</v>
      </c>
      <c r="H147" s="14">
        <v>0</v>
      </c>
    </row>
    <row r="148" spans="2:8" x14ac:dyDescent="0.25">
      <c r="B148" s="11">
        <v>1</v>
      </c>
      <c r="C148" s="12">
        <v>1022</v>
      </c>
      <c r="D148" s="11" t="s">
        <v>151</v>
      </c>
      <c r="E148" s="13">
        <v>1867.7199999999996</v>
      </c>
      <c r="F148" s="13">
        <v>0</v>
      </c>
      <c r="G148" s="13">
        <v>0</v>
      </c>
      <c r="H148" s="14">
        <v>0</v>
      </c>
    </row>
    <row r="149" spans="2:8" x14ac:dyDescent="0.25">
      <c r="B149" s="11">
        <v>1</v>
      </c>
      <c r="C149" s="12">
        <v>684</v>
      </c>
      <c r="D149" s="11" t="s">
        <v>152</v>
      </c>
      <c r="E149" s="13">
        <v>0</v>
      </c>
      <c r="F149" s="13">
        <v>0</v>
      </c>
      <c r="G149" s="13">
        <v>0</v>
      </c>
      <c r="H149" s="14">
        <v>0</v>
      </c>
    </row>
    <row r="150" spans="2:8" x14ac:dyDescent="0.25">
      <c r="B150" s="11">
        <v>1</v>
      </c>
      <c r="C150" s="12">
        <v>1026</v>
      </c>
      <c r="D150" s="11" t="s">
        <v>153</v>
      </c>
      <c r="E150" s="13">
        <v>0</v>
      </c>
      <c r="F150" s="13">
        <v>0</v>
      </c>
      <c r="G150" s="13">
        <v>0</v>
      </c>
      <c r="H150" s="14">
        <v>0</v>
      </c>
    </row>
    <row r="151" spans="2:8" x14ac:dyDescent="0.25">
      <c r="B151" s="11">
        <v>1</v>
      </c>
      <c r="C151" s="12">
        <v>854</v>
      </c>
      <c r="D151" s="11" t="s">
        <v>154</v>
      </c>
      <c r="E151" s="13">
        <v>0</v>
      </c>
      <c r="F151" s="13">
        <v>0</v>
      </c>
      <c r="G151" s="13">
        <v>0</v>
      </c>
      <c r="H151" s="14">
        <v>0</v>
      </c>
    </row>
    <row r="152" spans="2:8" x14ac:dyDescent="0.25">
      <c r="B152" s="11">
        <v>1</v>
      </c>
      <c r="C152" s="12">
        <v>4323</v>
      </c>
      <c r="D152" s="11" t="s">
        <v>155</v>
      </c>
      <c r="E152" s="13">
        <v>0</v>
      </c>
      <c r="F152" s="13">
        <v>0</v>
      </c>
      <c r="G152" s="13">
        <v>0</v>
      </c>
      <c r="H152" s="14">
        <v>0</v>
      </c>
    </row>
    <row r="153" spans="2:8" x14ac:dyDescent="0.25">
      <c r="B153" s="11">
        <v>1</v>
      </c>
      <c r="C153" s="12">
        <v>267</v>
      </c>
      <c r="D153" s="11" t="s">
        <v>156</v>
      </c>
      <c r="E153" s="13">
        <v>0</v>
      </c>
      <c r="F153" s="13">
        <v>0</v>
      </c>
      <c r="G153" s="13">
        <v>0</v>
      </c>
      <c r="H153" s="14">
        <v>0</v>
      </c>
    </row>
    <row r="154" spans="2:8" x14ac:dyDescent="0.25">
      <c r="B154" s="11">
        <v>1</v>
      </c>
      <c r="C154" s="12">
        <v>102</v>
      </c>
      <c r="D154" s="11" t="s">
        <v>157</v>
      </c>
      <c r="E154" s="13">
        <v>0</v>
      </c>
      <c r="F154" s="13">
        <v>0</v>
      </c>
      <c r="G154" s="13">
        <v>0</v>
      </c>
      <c r="H154" s="14">
        <v>0</v>
      </c>
    </row>
    <row r="155" spans="2:8" x14ac:dyDescent="0.25">
      <c r="B155" s="11">
        <v>1</v>
      </c>
      <c r="C155" s="12">
        <v>299</v>
      </c>
      <c r="D155" s="11" t="s">
        <v>158</v>
      </c>
      <c r="E155" s="13">
        <v>0</v>
      </c>
      <c r="F155" s="13">
        <v>0</v>
      </c>
      <c r="G155" s="13">
        <v>0</v>
      </c>
      <c r="H155" s="14">
        <v>0</v>
      </c>
    </row>
    <row r="156" spans="2:8" x14ac:dyDescent="0.25">
      <c r="B156" s="11">
        <v>1</v>
      </c>
      <c r="C156" s="12">
        <v>269</v>
      </c>
      <c r="D156" s="11" t="s">
        <v>159</v>
      </c>
      <c r="E156" s="13">
        <v>0</v>
      </c>
      <c r="F156" s="13">
        <v>0</v>
      </c>
      <c r="G156" s="13">
        <v>0</v>
      </c>
      <c r="H156" s="14">
        <v>0</v>
      </c>
    </row>
    <row r="157" spans="2:8" x14ac:dyDescent="0.25">
      <c r="B157" s="11">
        <v>1</v>
      </c>
      <c r="C157" s="12">
        <v>783</v>
      </c>
      <c r="D157" s="11" t="s">
        <v>160</v>
      </c>
      <c r="E157" s="13">
        <v>0</v>
      </c>
      <c r="F157" s="13">
        <v>0</v>
      </c>
      <c r="G157" s="13">
        <v>0</v>
      </c>
      <c r="H157" s="14">
        <v>0</v>
      </c>
    </row>
    <row r="158" spans="2:8" x14ac:dyDescent="0.25">
      <c r="B158" s="11">
        <v>1</v>
      </c>
      <c r="C158" s="12">
        <v>305</v>
      </c>
      <c r="D158" s="11" t="s">
        <v>161</v>
      </c>
      <c r="E158" s="13">
        <v>0</v>
      </c>
      <c r="F158" s="13">
        <v>0</v>
      </c>
      <c r="G158" s="13">
        <v>0</v>
      </c>
      <c r="H158" s="14">
        <v>0</v>
      </c>
    </row>
    <row r="159" spans="2:8" x14ac:dyDescent="0.25">
      <c r="B159" s="11">
        <v>1</v>
      </c>
      <c r="C159" s="12">
        <v>1024</v>
      </c>
      <c r="D159" s="11" t="s">
        <v>162</v>
      </c>
      <c r="E159" s="13">
        <v>0</v>
      </c>
      <c r="F159" s="13">
        <v>0</v>
      </c>
      <c r="G159" s="13">
        <v>0</v>
      </c>
      <c r="H159" s="14">
        <v>0</v>
      </c>
    </row>
    <row r="160" spans="2:8" x14ac:dyDescent="0.25">
      <c r="B160" s="11">
        <v>1</v>
      </c>
      <c r="C160" s="12">
        <v>282</v>
      </c>
      <c r="D160" s="11" t="s">
        <v>163</v>
      </c>
      <c r="E160" s="13">
        <v>0</v>
      </c>
      <c r="F160" s="13">
        <v>0</v>
      </c>
      <c r="G160" s="13">
        <v>0</v>
      </c>
      <c r="H160" s="14">
        <v>0</v>
      </c>
    </row>
    <row r="161" spans="2:8" x14ac:dyDescent="0.25">
      <c r="B161" s="11">
        <v>1</v>
      </c>
      <c r="C161" s="12">
        <v>4303</v>
      </c>
      <c r="D161" s="11" t="s">
        <v>164</v>
      </c>
      <c r="E161" s="13">
        <v>0</v>
      </c>
      <c r="F161" s="13">
        <v>0</v>
      </c>
      <c r="G161" s="13">
        <v>0</v>
      </c>
      <c r="H161" s="14">
        <v>0</v>
      </c>
    </row>
    <row r="162" spans="2:8" x14ac:dyDescent="0.25">
      <c r="B162" s="11">
        <v>1</v>
      </c>
      <c r="C162" s="12">
        <v>1015</v>
      </c>
      <c r="D162" s="11" t="s">
        <v>165</v>
      </c>
      <c r="E162" s="13">
        <v>0</v>
      </c>
      <c r="F162" s="13">
        <v>0</v>
      </c>
      <c r="G162" s="13">
        <v>0</v>
      </c>
      <c r="H162" s="14">
        <v>0</v>
      </c>
    </row>
    <row r="163" spans="2:8" x14ac:dyDescent="0.25">
      <c r="B163" s="11">
        <v>1</v>
      </c>
      <c r="C163" s="12">
        <v>370</v>
      </c>
      <c r="D163" s="11" t="s">
        <v>166</v>
      </c>
      <c r="E163" s="13">
        <v>0</v>
      </c>
      <c r="F163" s="13">
        <v>0</v>
      </c>
      <c r="G163" s="13">
        <v>0</v>
      </c>
      <c r="H163" s="14">
        <v>0</v>
      </c>
    </row>
    <row r="164" spans="2:8" x14ac:dyDescent="0.25">
      <c r="B164" s="11">
        <v>1</v>
      </c>
      <c r="C164" s="12">
        <v>297</v>
      </c>
      <c r="D164" s="11" t="s">
        <v>167</v>
      </c>
      <c r="E164" s="13">
        <v>1086</v>
      </c>
      <c r="F164" s="13">
        <v>0</v>
      </c>
      <c r="G164" s="13">
        <v>0</v>
      </c>
      <c r="H164" s="14">
        <v>0</v>
      </c>
    </row>
    <row r="165" spans="2:8" x14ac:dyDescent="0.25">
      <c r="B165" s="11">
        <v>1</v>
      </c>
      <c r="C165" s="12">
        <v>248</v>
      </c>
      <c r="D165" s="11" t="s">
        <v>168</v>
      </c>
      <c r="E165" s="13">
        <v>0</v>
      </c>
      <c r="F165" s="13">
        <v>0</v>
      </c>
      <c r="G165" s="13">
        <v>0</v>
      </c>
      <c r="H165" s="14">
        <v>0</v>
      </c>
    </row>
    <row r="166" spans="2:8" x14ac:dyDescent="0.25">
      <c r="B166" s="11">
        <v>1</v>
      </c>
      <c r="C166" s="12">
        <v>227</v>
      </c>
      <c r="D166" s="11" t="s">
        <v>169</v>
      </c>
      <c r="E166" s="13">
        <v>0</v>
      </c>
      <c r="F166" s="13">
        <v>0</v>
      </c>
      <c r="G166" s="13">
        <v>0</v>
      </c>
      <c r="H166" s="14">
        <v>0</v>
      </c>
    </row>
    <row r="167" spans="2:8" x14ac:dyDescent="0.25">
      <c r="B167" s="11">
        <v>1</v>
      </c>
      <c r="C167" s="12">
        <v>360</v>
      </c>
      <c r="D167" s="11" t="s">
        <v>170</v>
      </c>
      <c r="E167" s="13">
        <v>0</v>
      </c>
      <c r="F167" s="13">
        <v>0</v>
      </c>
      <c r="G167" s="13">
        <v>0</v>
      </c>
      <c r="H167" s="14">
        <v>0</v>
      </c>
    </row>
    <row r="168" spans="2:8" x14ac:dyDescent="0.25">
      <c r="B168" s="11">
        <v>1</v>
      </c>
      <c r="C168" s="12">
        <v>598</v>
      </c>
      <c r="D168" s="11" t="s">
        <v>171</v>
      </c>
      <c r="E168" s="13">
        <v>0</v>
      </c>
      <c r="F168" s="13">
        <v>0</v>
      </c>
      <c r="G168" s="13">
        <v>0</v>
      </c>
      <c r="H168" s="14">
        <v>0</v>
      </c>
    </row>
    <row r="169" spans="2:8" x14ac:dyDescent="0.25">
      <c r="B169" s="11">
        <v>1</v>
      </c>
      <c r="C169" s="12">
        <v>306</v>
      </c>
      <c r="D169" s="11" t="s">
        <v>172</v>
      </c>
      <c r="E169" s="13">
        <v>0</v>
      </c>
      <c r="F169" s="13">
        <v>0</v>
      </c>
      <c r="G169" s="13">
        <v>0</v>
      </c>
      <c r="H169" s="14">
        <v>0</v>
      </c>
    </row>
    <row r="170" spans="2:8" x14ac:dyDescent="0.25">
      <c r="B170" s="11">
        <v>1</v>
      </c>
      <c r="C170" s="12">
        <v>784</v>
      </c>
      <c r="D170" s="11" t="s">
        <v>173</v>
      </c>
      <c r="E170" s="13">
        <v>0</v>
      </c>
      <c r="F170" s="13">
        <v>0</v>
      </c>
      <c r="G170" s="13">
        <v>0</v>
      </c>
      <c r="H170" s="14">
        <v>0</v>
      </c>
    </row>
    <row r="171" spans="2:8" x14ac:dyDescent="0.25">
      <c r="B171" s="11">
        <v>1</v>
      </c>
      <c r="C171" s="12">
        <v>208</v>
      </c>
      <c r="D171" s="11" t="s">
        <v>174</v>
      </c>
      <c r="E171" s="13">
        <v>0</v>
      </c>
      <c r="F171" s="13">
        <v>0</v>
      </c>
      <c r="G171" s="13">
        <v>0</v>
      </c>
      <c r="H171" s="14">
        <v>0</v>
      </c>
    </row>
    <row r="172" spans="2:8" x14ac:dyDescent="0.25">
      <c r="B172" s="11">
        <v>1</v>
      </c>
      <c r="C172" s="12">
        <v>685</v>
      </c>
      <c r="D172" s="11" t="s">
        <v>175</v>
      </c>
      <c r="E172" s="13">
        <v>0</v>
      </c>
      <c r="F172" s="13">
        <v>0</v>
      </c>
      <c r="G172" s="13">
        <v>0</v>
      </c>
      <c r="H172" s="14">
        <v>0</v>
      </c>
    </row>
    <row r="173" spans="2:8" x14ac:dyDescent="0.25">
      <c r="B173" s="11">
        <v>1</v>
      </c>
      <c r="C173" s="12">
        <v>585</v>
      </c>
      <c r="D173" s="11" t="s">
        <v>176</v>
      </c>
      <c r="E173" s="13">
        <v>0</v>
      </c>
      <c r="F173" s="13">
        <v>0</v>
      </c>
      <c r="G173" s="13">
        <v>0</v>
      </c>
      <c r="H173" s="14">
        <v>0</v>
      </c>
    </row>
    <row r="174" spans="2:8" x14ac:dyDescent="0.25">
      <c r="B174" s="11">
        <v>1</v>
      </c>
      <c r="C174" s="12">
        <v>273</v>
      </c>
      <c r="D174" s="11" t="s">
        <v>177</v>
      </c>
      <c r="E174" s="13">
        <v>0</v>
      </c>
      <c r="F174" s="13">
        <v>0</v>
      </c>
      <c r="G174" s="13">
        <v>0</v>
      </c>
      <c r="H174" s="14">
        <v>0</v>
      </c>
    </row>
    <row r="175" spans="2:8" x14ac:dyDescent="0.25">
      <c r="B175" s="11">
        <v>1</v>
      </c>
      <c r="C175" s="12">
        <v>1023</v>
      </c>
      <c r="D175" s="11" t="s">
        <v>178</v>
      </c>
      <c r="E175" s="13">
        <v>0</v>
      </c>
      <c r="F175" s="13">
        <v>0</v>
      </c>
      <c r="G175" s="13">
        <v>0</v>
      </c>
      <c r="H175" s="14">
        <v>0</v>
      </c>
    </row>
    <row r="176" spans="2:8" x14ac:dyDescent="0.25">
      <c r="B176" s="11">
        <v>1</v>
      </c>
      <c r="C176" s="12">
        <v>785</v>
      </c>
      <c r="D176" s="11" t="s">
        <v>179</v>
      </c>
      <c r="E176" s="13">
        <v>0</v>
      </c>
      <c r="F176" s="13">
        <v>0</v>
      </c>
      <c r="G176" s="13">
        <v>0</v>
      </c>
      <c r="H176" s="14">
        <v>0</v>
      </c>
    </row>
    <row r="177" spans="2:8" x14ac:dyDescent="0.25">
      <c r="B177" s="11">
        <v>1</v>
      </c>
      <c r="C177" s="12">
        <v>340</v>
      </c>
      <c r="D177" s="11" t="s">
        <v>180</v>
      </c>
      <c r="E177" s="13">
        <v>0</v>
      </c>
      <c r="F177" s="13">
        <v>0</v>
      </c>
      <c r="G177" s="13">
        <v>0</v>
      </c>
      <c r="H177" s="14">
        <v>0</v>
      </c>
    </row>
    <row r="178" spans="2:8" x14ac:dyDescent="0.25">
      <c r="B178" s="11">
        <v>1</v>
      </c>
      <c r="C178" s="12">
        <v>786</v>
      </c>
      <c r="D178" s="11" t="s">
        <v>181</v>
      </c>
      <c r="E178" s="13">
        <v>0</v>
      </c>
      <c r="F178" s="13">
        <v>0</v>
      </c>
      <c r="G178" s="13">
        <v>0</v>
      </c>
      <c r="H178" s="14">
        <v>0</v>
      </c>
    </row>
    <row r="179" spans="2:8" x14ac:dyDescent="0.25">
      <c r="B179" s="11">
        <v>1</v>
      </c>
      <c r="C179" s="12">
        <v>200</v>
      </c>
      <c r="D179" s="11" t="s">
        <v>182</v>
      </c>
      <c r="E179" s="13">
        <v>0</v>
      </c>
      <c r="F179" s="13">
        <v>0</v>
      </c>
      <c r="G179" s="13">
        <v>0</v>
      </c>
      <c r="H179" s="14">
        <v>0</v>
      </c>
    </row>
    <row r="180" spans="2:8" x14ac:dyDescent="0.25">
      <c r="B180" s="11">
        <v>1</v>
      </c>
      <c r="C180" s="12">
        <v>201</v>
      </c>
      <c r="D180" s="11" t="s">
        <v>183</v>
      </c>
      <c r="E180" s="13">
        <v>0</v>
      </c>
      <c r="F180" s="13">
        <v>0</v>
      </c>
      <c r="G180" s="13">
        <v>0</v>
      </c>
      <c r="H180" s="14">
        <v>0</v>
      </c>
    </row>
    <row r="181" spans="2:8" x14ac:dyDescent="0.25">
      <c r="B181" s="11">
        <v>1</v>
      </c>
      <c r="C181" s="12">
        <v>97</v>
      </c>
      <c r="D181" s="11" t="s">
        <v>184</v>
      </c>
      <c r="E181" s="13">
        <v>0</v>
      </c>
      <c r="F181" s="13">
        <v>0</v>
      </c>
      <c r="G181" s="13">
        <v>0</v>
      </c>
      <c r="H181" s="14">
        <v>0</v>
      </c>
    </row>
    <row r="182" spans="2:8" x14ac:dyDescent="0.25">
      <c r="B182" s="11">
        <v>1</v>
      </c>
      <c r="C182" s="12">
        <v>283</v>
      </c>
      <c r="D182" s="11" t="s">
        <v>185</v>
      </c>
      <c r="E182" s="13">
        <v>0</v>
      </c>
      <c r="F182" s="13">
        <v>0</v>
      </c>
      <c r="G182" s="13">
        <v>0</v>
      </c>
      <c r="H182" s="14">
        <v>0</v>
      </c>
    </row>
    <row r="183" spans="2:8" x14ac:dyDescent="0.25">
      <c r="B183" s="11">
        <v>1</v>
      </c>
      <c r="C183" s="12">
        <v>741</v>
      </c>
      <c r="D183" s="11" t="s">
        <v>186</v>
      </c>
      <c r="E183" s="13">
        <v>687.88</v>
      </c>
      <c r="F183" s="13">
        <v>0</v>
      </c>
      <c r="G183" s="13">
        <v>0</v>
      </c>
      <c r="H183" s="14">
        <v>0</v>
      </c>
    </row>
    <row r="184" spans="2:8" x14ac:dyDescent="0.25">
      <c r="B184" s="11">
        <v>1</v>
      </c>
      <c r="C184" s="12">
        <v>335</v>
      </c>
      <c r="D184" s="11" t="s">
        <v>187</v>
      </c>
      <c r="E184" s="13">
        <v>0</v>
      </c>
      <c r="F184" s="13">
        <v>0</v>
      </c>
      <c r="G184" s="13">
        <v>0</v>
      </c>
      <c r="H184" s="14">
        <v>0</v>
      </c>
    </row>
    <row r="185" spans="2:8" x14ac:dyDescent="0.25">
      <c r="B185" s="11">
        <v>1</v>
      </c>
      <c r="C185" s="12">
        <v>186</v>
      </c>
      <c r="D185" s="11" t="s">
        <v>188</v>
      </c>
      <c r="E185" s="13">
        <v>0</v>
      </c>
      <c r="F185" s="13">
        <v>0</v>
      </c>
      <c r="G185" s="13">
        <v>0</v>
      </c>
      <c r="H185" s="14">
        <v>0</v>
      </c>
    </row>
    <row r="186" spans="2:8" x14ac:dyDescent="0.25">
      <c r="B186" s="11">
        <v>1</v>
      </c>
      <c r="C186" s="12">
        <v>782</v>
      </c>
      <c r="D186" s="11" t="s">
        <v>189</v>
      </c>
      <c r="E186" s="13">
        <v>0</v>
      </c>
      <c r="F186" s="13">
        <v>0</v>
      </c>
      <c r="G186" s="13">
        <v>0</v>
      </c>
      <c r="H186" s="14">
        <v>0</v>
      </c>
    </row>
    <row r="187" spans="2:8" x14ac:dyDescent="0.25">
      <c r="B187" s="11">
        <v>1</v>
      </c>
      <c r="C187" s="12">
        <v>855</v>
      </c>
      <c r="D187" s="11" t="s">
        <v>190</v>
      </c>
      <c r="E187" s="13">
        <v>0</v>
      </c>
      <c r="F187" s="13">
        <v>0</v>
      </c>
      <c r="G187" s="13">
        <v>0</v>
      </c>
      <c r="H187" s="14">
        <v>0</v>
      </c>
    </row>
    <row r="188" spans="2:8" x14ac:dyDescent="0.25">
      <c r="B188" s="11">
        <v>1</v>
      </c>
      <c r="C188" s="12">
        <v>336</v>
      </c>
      <c r="D188" s="11" t="s">
        <v>191</v>
      </c>
      <c r="E188" s="13">
        <v>0</v>
      </c>
      <c r="F188" s="13">
        <v>0</v>
      </c>
      <c r="G188" s="13">
        <v>0</v>
      </c>
      <c r="H188" s="14">
        <v>0</v>
      </c>
    </row>
    <row r="189" spans="2:8" x14ac:dyDescent="0.25">
      <c r="B189" s="11">
        <v>1</v>
      </c>
      <c r="C189" s="12">
        <v>900</v>
      </c>
      <c r="D189" s="11" t="s">
        <v>192</v>
      </c>
      <c r="E189" s="13">
        <v>0</v>
      </c>
      <c r="F189" s="13">
        <v>0</v>
      </c>
      <c r="G189" s="13">
        <v>0</v>
      </c>
      <c r="H189" s="14">
        <v>0</v>
      </c>
    </row>
    <row r="190" spans="2:8" x14ac:dyDescent="0.25">
      <c r="B190" s="11">
        <v>1</v>
      </c>
      <c r="C190" s="12">
        <v>889</v>
      </c>
      <c r="D190" s="11" t="s">
        <v>193</v>
      </c>
      <c r="E190" s="13">
        <v>0</v>
      </c>
      <c r="F190" s="13">
        <v>0</v>
      </c>
      <c r="G190" s="13">
        <v>0</v>
      </c>
      <c r="H190" s="14">
        <v>0</v>
      </c>
    </row>
    <row r="191" spans="2:8" x14ac:dyDescent="0.25">
      <c r="B191" s="11">
        <v>1</v>
      </c>
      <c r="C191" s="12">
        <v>1348</v>
      </c>
      <c r="D191" s="11" t="s">
        <v>194</v>
      </c>
      <c r="E191" s="13">
        <v>0</v>
      </c>
      <c r="F191" s="13">
        <v>0</v>
      </c>
      <c r="G191" s="13">
        <v>0</v>
      </c>
      <c r="H191" s="14">
        <v>0</v>
      </c>
    </row>
    <row r="192" spans="2:8" x14ac:dyDescent="0.25">
      <c r="B192" s="11">
        <v>1</v>
      </c>
      <c r="C192" s="12">
        <v>825</v>
      </c>
      <c r="D192" s="11" t="s">
        <v>195</v>
      </c>
      <c r="E192" s="13">
        <v>0</v>
      </c>
      <c r="F192" s="13">
        <v>0</v>
      </c>
      <c r="G192" s="13">
        <v>0</v>
      </c>
      <c r="H192" s="14">
        <v>0</v>
      </c>
    </row>
    <row r="193" spans="2:8" x14ac:dyDescent="0.25">
      <c r="B193" s="11">
        <v>1</v>
      </c>
      <c r="C193" s="12">
        <v>787</v>
      </c>
      <c r="D193" s="11" t="s">
        <v>196</v>
      </c>
      <c r="E193" s="13">
        <v>0</v>
      </c>
      <c r="F193" s="13">
        <v>0</v>
      </c>
      <c r="G193" s="13">
        <v>0</v>
      </c>
      <c r="H193" s="14">
        <v>0</v>
      </c>
    </row>
    <row r="194" spans="2:8" x14ac:dyDescent="0.25">
      <c r="B194" s="11">
        <v>1</v>
      </c>
      <c r="C194" s="12">
        <v>98</v>
      </c>
      <c r="D194" s="11" t="s">
        <v>197</v>
      </c>
      <c r="E194" s="13">
        <v>0</v>
      </c>
      <c r="F194" s="13">
        <v>0</v>
      </c>
      <c r="G194" s="13">
        <v>0</v>
      </c>
      <c r="H194" s="14">
        <v>0</v>
      </c>
    </row>
    <row r="195" spans="2:8" x14ac:dyDescent="0.25">
      <c r="B195" s="11">
        <v>1</v>
      </c>
      <c r="C195" s="12">
        <v>361</v>
      </c>
      <c r="D195" s="11" t="s">
        <v>198</v>
      </c>
      <c r="E195" s="13">
        <v>0</v>
      </c>
      <c r="F195" s="13">
        <v>0</v>
      </c>
      <c r="G195" s="13">
        <v>0</v>
      </c>
      <c r="H195" s="14">
        <v>0</v>
      </c>
    </row>
    <row r="196" spans="2:8" x14ac:dyDescent="0.25">
      <c r="B196" s="11">
        <v>1</v>
      </c>
      <c r="C196" s="12">
        <v>586</v>
      </c>
      <c r="D196" s="11" t="s">
        <v>199</v>
      </c>
      <c r="E196" s="13">
        <v>0</v>
      </c>
      <c r="F196" s="13">
        <v>0</v>
      </c>
      <c r="G196" s="13">
        <v>0</v>
      </c>
      <c r="H196" s="14">
        <v>0</v>
      </c>
    </row>
    <row r="197" spans="2:8" x14ac:dyDescent="0.25">
      <c r="B197" s="11">
        <v>1</v>
      </c>
      <c r="C197" s="12">
        <v>223</v>
      </c>
      <c r="D197" s="11" t="s">
        <v>200</v>
      </c>
      <c r="E197" s="13">
        <v>0</v>
      </c>
      <c r="F197" s="13">
        <v>0</v>
      </c>
      <c r="G197" s="13">
        <v>0</v>
      </c>
      <c r="H197" s="14">
        <v>0</v>
      </c>
    </row>
    <row r="198" spans="2:8" x14ac:dyDescent="0.25">
      <c r="B198" s="11">
        <v>1</v>
      </c>
      <c r="C198" s="12">
        <v>1180</v>
      </c>
      <c r="D198" s="11" t="s">
        <v>201</v>
      </c>
      <c r="E198" s="13">
        <v>0</v>
      </c>
      <c r="F198" s="13">
        <v>0</v>
      </c>
      <c r="G198" s="13">
        <v>0</v>
      </c>
      <c r="H198" s="14">
        <v>0</v>
      </c>
    </row>
    <row r="199" spans="2:8" x14ac:dyDescent="0.25">
      <c r="B199" s="11">
        <v>1</v>
      </c>
      <c r="C199" s="12">
        <v>1657</v>
      </c>
      <c r="D199" s="11" t="s">
        <v>202</v>
      </c>
      <c r="E199" s="13">
        <v>0</v>
      </c>
      <c r="F199" s="13">
        <v>0</v>
      </c>
      <c r="G199" s="13">
        <v>0</v>
      </c>
      <c r="H199" s="14">
        <v>0</v>
      </c>
    </row>
    <row r="200" spans="2:8" x14ac:dyDescent="0.25">
      <c r="B200" s="11">
        <v>1</v>
      </c>
      <c r="C200" s="12">
        <v>823</v>
      </c>
      <c r="D200" s="11" t="s">
        <v>203</v>
      </c>
      <c r="E200" s="13">
        <v>0</v>
      </c>
      <c r="F200" s="13">
        <v>0</v>
      </c>
      <c r="G200" s="13">
        <v>0</v>
      </c>
      <c r="H200" s="14">
        <v>0</v>
      </c>
    </row>
    <row r="201" spans="2:8" x14ac:dyDescent="0.25">
      <c r="B201" s="11">
        <v>1</v>
      </c>
      <c r="C201" s="12">
        <v>4460</v>
      </c>
      <c r="D201" s="11" t="s">
        <v>204</v>
      </c>
      <c r="E201" s="13">
        <v>0</v>
      </c>
      <c r="F201" s="13">
        <v>0</v>
      </c>
      <c r="G201" s="13">
        <v>0</v>
      </c>
      <c r="H201" s="14">
        <v>0</v>
      </c>
    </row>
    <row r="202" spans="2:8" x14ac:dyDescent="0.25">
      <c r="B202" s="11">
        <v>1</v>
      </c>
      <c r="C202" s="12">
        <v>295</v>
      </c>
      <c r="D202" s="11" t="s">
        <v>205</v>
      </c>
      <c r="E202" s="13">
        <v>0</v>
      </c>
      <c r="F202" s="13">
        <v>0</v>
      </c>
      <c r="G202" s="13">
        <v>0</v>
      </c>
      <c r="H202" s="14">
        <v>0</v>
      </c>
    </row>
    <row r="203" spans="2:8" x14ac:dyDescent="0.25">
      <c r="B203" s="11">
        <v>1</v>
      </c>
      <c r="C203" s="12">
        <v>304</v>
      </c>
      <c r="D203" s="11" t="s">
        <v>206</v>
      </c>
      <c r="E203" s="13">
        <v>0</v>
      </c>
      <c r="F203" s="13">
        <v>0</v>
      </c>
      <c r="G203" s="13">
        <v>0</v>
      </c>
      <c r="H203" s="14">
        <v>0</v>
      </c>
    </row>
    <row r="204" spans="2:8" x14ac:dyDescent="0.25">
      <c r="B204" s="11">
        <v>1</v>
      </c>
      <c r="C204" s="12">
        <v>259</v>
      </c>
      <c r="D204" s="11" t="s">
        <v>207</v>
      </c>
      <c r="E204" s="13">
        <v>0</v>
      </c>
      <c r="F204" s="13">
        <v>0</v>
      </c>
      <c r="G204" s="13">
        <v>0</v>
      </c>
      <c r="H204" s="14">
        <v>0</v>
      </c>
    </row>
    <row r="205" spans="2:8" x14ac:dyDescent="0.25">
      <c r="B205" s="11">
        <v>1</v>
      </c>
      <c r="C205" s="12">
        <v>250</v>
      </c>
      <c r="D205" s="11" t="s">
        <v>208</v>
      </c>
      <c r="E205" s="13">
        <v>0</v>
      </c>
      <c r="F205" s="13">
        <v>0</v>
      </c>
      <c r="G205" s="13">
        <v>0</v>
      </c>
      <c r="H205" s="14">
        <v>0</v>
      </c>
    </row>
    <row r="206" spans="2:8" x14ac:dyDescent="0.25">
      <c r="B206" s="11">
        <v>1</v>
      </c>
      <c r="C206" s="12">
        <v>4405</v>
      </c>
      <c r="D206" s="11" t="s">
        <v>209</v>
      </c>
      <c r="E206" s="13">
        <v>0</v>
      </c>
      <c r="F206" s="13">
        <v>0</v>
      </c>
      <c r="G206" s="13">
        <v>0</v>
      </c>
      <c r="H206" s="14">
        <v>0</v>
      </c>
    </row>
    <row r="207" spans="2:8" x14ac:dyDescent="0.25">
      <c r="B207" s="11">
        <v>1</v>
      </c>
      <c r="C207" s="12">
        <v>1181</v>
      </c>
      <c r="D207" s="11" t="s">
        <v>210</v>
      </c>
      <c r="E207" s="13">
        <v>0</v>
      </c>
      <c r="F207" s="13">
        <v>0</v>
      </c>
      <c r="G207" s="13">
        <v>0</v>
      </c>
      <c r="H207" s="14">
        <v>0</v>
      </c>
    </row>
    <row r="208" spans="2:8" x14ac:dyDescent="0.25">
      <c r="B208" s="11">
        <v>1</v>
      </c>
      <c r="C208" s="12">
        <v>337</v>
      </c>
      <c r="D208" s="11" t="s">
        <v>211</v>
      </c>
      <c r="E208" s="13">
        <v>0</v>
      </c>
      <c r="F208" s="13">
        <v>0</v>
      </c>
      <c r="G208" s="13">
        <v>0</v>
      </c>
      <c r="H208" s="14">
        <v>0</v>
      </c>
    </row>
    <row r="209" spans="2:8" x14ac:dyDescent="0.25">
      <c r="B209" s="11">
        <v>1</v>
      </c>
      <c r="C209" s="12">
        <v>892</v>
      </c>
      <c r="D209" s="11" t="s">
        <v>212</v>
      </c>
      <c r="E209" s="13">
        <v>0</v>
      </c>
      <c r="F209" s="13">
        <v>0</v>
      </c>
      <c r="G209" s="13">
        <v>0</v>
      </c>
      <c r="H209" s="14">
        <v>0</v>
      </c>
    </row>
    <row r="210" spans="2:8" x14ac:dyDescent="0.25">
      <c r="B210" s="11">
        <v>1</v>
      </c>
      <c r="C210" s="12">
        <v>1169</v>
      </c>
      <c r="D210" s="11" t="s">
        <v>213</v>
      </c>
      <c r="E210" s="13">
        <v>0</v>
      </c>
      <c r="F210" s="13">
        <v>0</v>
      </c>
      <c r="G210" s="13">
        <v>0</v>
      </c>
      <c r="H210" s="14">
        <v>0</v>
      </c>
    </row>
    <row r="211" spans="2:8" x14ac:dyDescent="0.25">
      <c r="B211" s="11">
        <v>1</v>
      </c>
      <c r="C211" s="12">
        <v>902</v>
      </c>
      <c r="D211" s="11" t="s">
        <v>214</v>
      </c>
      <c r="E211" s="13">
        <v>0</v>
      </c>
      <c r="F211" s="13">
        <v>0</v>
      </c>
      <c r="G211" s="13">
        <v>0</v>
      </c>
      <c r="H211" s="14">
        <v>0</v>
      </c>
    </row>
    <row r="212" spans="2:8" x14ac:dyDescent="0.25">
      <c r="B212" s="11">
        <v>1</v>
      </c>
      <c r="C212" s="12">
        <v>590</v>
      </c>
      <c r="D212" s="11" t="s">
        <v>215</v>
      </c>
      <c r="E212" s="13">
        <v>0</v>
      </c>
      <c r="F212" s="13">
        <v>0</v>
      </c>
      <c r="G212" s="13">
        <v>0</v>
      </c>
      <c r="H212" s="14">
        <v>0</v>
      </c>
    </row>
    <row r="213" spans="2:8" x14ac:dyDescent="0.25">
      <c r="B213" s="11">
        <v>1</v>
      </c>
      <c r="C213" s="12">
        <v>636</v>
      </c>
      <c r="D213" s="11" t="s">
        <v>216</v>
      </c>
      <c r="E213" s="13">
        <v>0</v>
      </c>
      <c r="F213" s="13">
        <v>0</v>
      </c>
      <c r="G213" s="13">
        <v>0</v>
      </c>
      <c r="H213" s="14">
        <v>0</v>
      </c>
    </row>
    <row r="214" spans="2:8" x14ac:dyDescent="0.25">
      <c r="B214" s="11">
        <v>1</v>
      </c>
      <c r="C214" s="12">
        <v>184</v>
      </c>
      <c r="D214" s="11" t="s">
        <v>217</v>
      </c>
      <c r="E214" s="13">
        <v>0</v>
      </c>
      <c r="F214" s="13">
        <v>0</v>
      </c>
      <c r="G214" s="13">
        <v>0</v>
      </c>
      <c r="H214" s="14">
        <v>0</v>
      </c>
    </row>
    <row r="215" spans="2:8" x14ac:dyDescent="0.25">
      <c r="B215" s="11">
        <v>1</v>
      </c>
      <c r="C215" s="12">
        <v>6298</v>
      </c>
      <c r="D215" s="11" t="s">
        <v>218</v>
      </c>
      <c r="E215" s="13">
        <v>0</v>
      </c>
      <c r="F215" s="13">
        <v>0</v>
      </c>
      <c r="G215" s="13">
        <v>0</v>
      </c>
      <c r="H215" s="14">
        <v>0</v>
      </c>
    </row>
    <row r="216" spans="2:8" x14ac:dyDescent="0.25">
      <c r="B216" s="11">
        <v>1</v>
      </c>
      <c r="C216" s="12">
        <v>298</v>
      </c>
      <c r="D216" s="11" t="s">
        <v>219</v>
      </c>
      <c r="E216" s="13">
        <v>0</v>
      </c>
      <c r="F216" s="13">
        <v>0</v>
      </c>
      <c r="G216" s="13">
        <v>0</v>
      </c>
      <c r="H216" s="14">
        <v>0</v>
      </c>
    </row>
    <row r="217" spans="2:8" x14ac:dyDescent="0.25">
      <c r="B217" s="11">
        <v>1</v>
      </c>
      <c r="C217" s="12">
        <v>202</v>
      </c>
      <c r="D217" s="11" t="s">
        <v>220</v>
      </c>
      <c r="E217" s="13">
        <v>0</v>
      </c>
      <c r="F217" s="13">
        <v>0</v>
      </c>
      <c r="G217" s="13">
        <v>0</v>
      </c>
      <c r="H217" s="14">
        <v>0</v>
      </c>
    </row>
    <row r="218" spans="2:8" x14ac:dyDescent="0.25">
      <c r="B218" s="11">
        <v>1</v>
      </c>
      <c r="C218" s="12">
        <v>300</v>
      </c>
      <c r="D218" s="11" t="s">
        <v>221</v>
      </c>
      <c r="E218" s="13">
        <v>0</v>
      </c>
      <c r="F218" s="13">
        <v>0</v>
      </c>
      <c r="G218" s="13">
        <v>0</v>
      </c>
      <c r="H218" s="14">
        <v>0</v>
      </c>
    </row>
    <row r="219" spans="2:8" x14ac:dyDescent="0.25">
      <c r="B219" s="11">
        <v>1</v>
      </c>
      <c r="C219" s="12">
        <v>897</v>
      </c>
      <c r="D219" s="11" t="s">
        <v>222</v>
      </c>
      <c r="E219" s="13">
        <v>0</v>
      </c>
      <c r="F219" s="13">
        <v>0</v>
      </c>
      <c r="G219" s="13">
        <v>0</v>
      </c>
      <c r="H219" s="14">
        <v>0</v>
      </c>
    </row>
    <row r="220" spans="2:8" x14ac:dyDescent="0.25">
      <c r="B220" s="11">
        <v>1</v>
      </c>
      <c r="C220" s="12">
        <v>433</v>
      </c>
      <c r="D220" s="11" t="s">
        <v>223</v>
      </c>
      <c r="E220" s="13">
        <v>0</v>
      </c>
      <c r="F220" s="13">
        <v>0</v>
      </c>
      <c r="G220" s="13">
        <v>0</v>
      </c>
      <c r="H220" s="14">
        <v>0</v>
      </c>
    </row>
    <row r="221" spans="2:8" x14ac:dyDescent="0.25">
      <c r="B221" s="11">
        <v>1</v>
      </c>
      <c r="C221" s="12">
        <v>826</v>
      </c>
      <c r="D221" s="11" t="s">
        <v>224</v>
      </c>
      <c r="E221" s="13">
        <v>0</v>
      </c>
      <c r="F221" s="13">
        <v>0</v>
      </c>
      <c r="G221" s="13">
        <v>0</v>
      </c>
      <c r="H221" s="14">
        <v>0</v>
      </c>
    </row>
    <row r="222" spans="2:8" x14ac:dyDescent="0.25">
      <c r="B222" s="11">
        <v>1</v>
      </c>
      <c r="C222" s="12">
        <v>354</v>
      </c>
      <c r="D222" s="11" t="s">
        <v>225</v>
      </c>
      <c r="E222" s="13">
        <v>0</v>
      </c>
      <c r="F222" s="13">
        <v>0</v>
      </c>
      <c r="G222" s="13">
        <v>0</v>
      </c>
      <c r="H222" s="14">
        <v>0</v>
      </c>
    </row>
    <row r="223" spans="2:8" x14ac:dyDescent="0.25">
      <c r="B223" s="11">
        <v>1</v>
      </c>
      <c r="C223" s="12">
        <v>203</v>
      </c>
      <c r="D223" s="11" t="s">
        <v>226</v>
      </c>
      <c r="E223" s="13">
        <v>0</v>
      </c>
      <c r="F223" s="13">
        <v>0</v>
      </c>
      <c r="G223" s="13">
        <v>0</v>
      </c>
      <c r="H223" s="14">
        <v>0</v>
      </c>
    </row>
    <row r="224" spans="2:8" x14ac:dyDescent="0.25">
      <c r="B224" s="11">
        <v>1</v>
      </c>
      <c r="C224" s="12">
        <v>1067</v>
      </c>
      <c r="D224" s="11" t="s">
        <v>227</v>
      </c>
      <c r="E224" s="13">
        <v>0</v>
      </c>
      <c r="F224" s="13">
        <v>0</v>
      </c>
      <c r="G224" s="13">
        <v>0</v>
      </c>
      <c r="H224" s="14">
        <v>0</v>
      </c>
    </row>
    <row r="225" spans="2:8" x14ac:dyDescent="0.25">
      <c r="B225" s="11">
        <v>1</v>
      </c>
      <c r="C225" s="12">
        <v>204</v>
      </c>
      <c r="D225" s="11" t="s">
        <v>228</v>
      </c>
      <c r="E225" s="13">
        <v>0</v>
      </c>
      <c r="F225" s="13">
        <v>0</v>
      </c>
      <c r="G225" s="13">
        <v>0</v>
      </c>
      <c r="H225" s="14">
        <v>0</v>
      </c>
    </row>
    <row r="226" spans="2:8" x14ac:dyDescent="0.25">
      <c r="B226" s="11">
        <v>1</v>
      </c>
      <c r="C226" s="12">
        <v>325</v>
      </c>
      <c r="D226" s="11" t="s">
        <v>229</v>
      </c>
      <c r="E226" s="13">
        <v>0</v>
      </c>
      <c r="F226" s="13">
        <v>0</v>
      </c>
      <c r="G226" s="13">
        <v>0</v>
      </c>
      <c r="H226" s="14">
        <v>0</v>
      </c>
    </row>
    <row r="227" spans="2:8" x14ac:dyDescent="0.25">
      <c r="B227" s="11">
        <v>1</v>
      </c>
      <c r="C227" s="12">
        <v>779</v>
      </c>
      <c r="D227" s="11" t="s">
        <v>230</v>
      </c>
      <c r="E227" s="13">
        <v>0</v>
      </c>
      <c r="F227" s="13">
        <v>0</v>
      </c>
      <c r="G227" s="13">
        <v>0</v>
      </c>
      <c r="H227" s="14">
        <v>0</v>
      </c>
    </row>
    <row r="228" spans="2:8" x14ac:dyDescent="0.25">
      <c r="B228" s="11">
        <v>1</v>
      </c>
      <c r="C228" s="12">
        <v>338</v>
      </c>
      <c r="D228" s="11" t="s">
        <v>231</v>
      </c>
      <c r="E228" s="13">
        <v>0</v>
      </c>
      <c r="F228" s="13">
        <v>0</v>
      </c>
      <c r="G228" s="13">
        <v>0</v>
      </c>
      <c r="H228" s="14">
        <v>0</v>
      </c>
    </row>
    <row r="229" spans="2:8" x14ac:dyDescent="0.25">
      <c r="B229" s="11">
        <v>1</v>
      </c>
      <c r="C229" s="12">
        <v>856</v>
      </c>
      <c r="D229" s="11" t="s">
        <v>232</v>
      </c>
      <c r="E229" s="13">
        <v>0</v>
      </c>
      <c r="F229" s="13">
        <v>0</v>
      </c>
      <c r="G229" s="13">
        <v>0</v>
      </c>
      <c r="H229" s="14">
        <v>0</v>
      </c>
    </row>
    <row r="230" spans="2:8" x14ac:dyDescent="0.25">
      <c r="B230" s="11">
        <v>1</v>
      </c>
      <c r="C230" s="12">
        <v>284</v>
      </c>
      <c r="D230" s="11" t="s">
        <v>233</v>
      </c>
      <c r="E230" s="13">
        <v>0</v>
      </c>
      <c r="F230" s="13">
        <v>0</v>
      </c>
      <c r="G230" s="13">
        <v>0</v>
      </c>
      <c r="H230" s="14">
        <v>0</v>
      </c>
    </row>
    <row r="231" spans="2:8" x14ac:dyDescent="0.25">
      <c r="B231" s="11">
        <v>1</v>
      </c>
      <c r="C231" s="12">
        <v>788</v>
      </c>
      <c r="D231" s="11" t="s">
        <v>234</v>
      </c>
      <c r="E231" s="13">
        <v>0</v>
      </c>
      <c r="F231" s="13">
        <v>0</v>
      </c>
      <c r="G231" s="13">
        <v>0</v>
      </c>
      <c r="H231" s="14">
        <v>0</v>
      </c>
    </row>
    <row r="232" spans="2:8" x14ac:dyDescent="0.25">
      <c r="B232" s="11">
        <v>1</v>
      </c>
      <c r="C232" s="12">
        <v>669</v>
      </c>
      <c r="D232" s="11" t="s">
        <v>235</v>
      </c>
      <c r="E232" s="13">
        <v>0</v>
      </c>
      <c r="F232" s="13">
        <v>0</v>
      </c>
      <c r="G232" s="13">
        <v>0</v>
      </c>
      <c r="H232" s="14">
        <v>0</v>
      </c>
    </row>
    <row r="233" spans="2:8" x14ac:dyDescent="0.25">
      <c r="B233" s="11">
        <v>1</v>
      </c>
      <c r="C233" s="12">
        <v>326</v>
      </c>
      <c r="D233" s="11" t="s">
        <v>236</v>
      </c>
      <c r="E233" s="13">
        <v>0</v>
      </c>
      <c r="F233" s="13">
        <v>0</v>
      </c>
      <c r="G233" s="13">
        <v>0</v>
      </c>
      <c r="H233" s="14">
        <v>0</v>
      </c>
    </row>
    <row r="234" spans="2:8" x14ac:dyDescent="0.25">
      <c r="B234" s="11">
        <v>1</v>
      </c>
      <c r="C234" s="12">
        <v>795</v>
      </c>
      <c r="D234" s="11" t="s">
        <v>237</v>
      </c>
      <c r="E234" s="13">
        <v>0</v>
      </c>
      <c r="F234" s="13">
        <v>0</v>
      </c>
      <c r="G234" s="13">
        <v>0</v>
      </c>
      <c r="H234" s="14">
        <v>0</v>
      </c>
    </row>
    <row r="235" spans="2:8" x14ac:dyDescent="0.25">
      <c r="B235" s="11">
        <v>1</v>
      </c>
      <c r="C235" s="12">
        <v>944</v>
      </c>
      <c r="D235" s="11" t="s">
        <v>238</v>
      </c>
      <c r="E235" s="13">
        <v>0</v>
      </c>
      <c r="F235" s="13">
        <v>0</v>
      </c>
      <c r="G235" s="13">
        <v>0</v>
      </c>
      <c r="H235" s="14">
        <v>0</v>
      </c>
    </row>
    <row r="236" spans="2:8" x14ac:dyDescent="0.25">
      <c r="B236" s="11">
        <v>1</v>
      </c>
      <c r="C236" s="12">
        <v>945</v>
      </c>
      <c r="D236" s="11" t="s">
        <v>239</v>
      </c>
      <c r="E236" s="13">
        <v>0</v>
      </c>
      <c r="F236" s="13">
        <v>0</v>
      </c>
      <c r="G236" s="13">
        <v>0</v>
      </c>
      <c r="H236" s="14">
        <v>0</v>
      </c>
    </row>
    <row r="237" spans="2:8" x14ac:dyDescent="0.25">
      <c r="B237" s="11">
        <v>1</v>
      </c>
      <c r="C237" s="12">
        <v>434</v>
      </c>
      <c r="D237" s="11" t="s">
        <v>240</v>
      </c>
      <c r="E237" s="13">
        <v>0</v>
      </c>
      <c r="F237" s="13">
        <v>0</v>
      </c>
      <c r="G237" s="13">
        <v>0</v>
      </c>
      <c r="H237" s="14">
        <v>0</v>
      </c>
    </row>
    <row r="238" spans="2:8" x14ac:dyDescent="0.25">
      <c r="B238" s="11">
        <v>1</v>
      </c>
      <c r="C238" s="12">
        <v>3689</v>
      </c>
      <c r="D238" s="11" t="s">
        <v>241</v>
      </c>
      <c r="E238" s="13">
        <v>0</v>
      </c>
      <c r="F238" s="13">
        <v>0</v>
      </c>
      <c r="G238" s="13">
        <v>0</v>
      </c>
      <c r="H238" s="14">
        <v>0</v>
      </c>
    </row>
    <row r="239" spans="2:8" x14ac:dyDescent="0.25">
      <c r="B239" s="11">
        <v>1</v>
      </c>
      <c r="C239" s="12">
        <v>828</v>
      </c>
      <c r="D239" s="11" t="s">
        <v>242</v>
      </c>
      <c r="E239" s="13">
        <v>0</v>
      </c>
      <c r="F239" s="13">
        <v>0</v>
      </c>
      <c r="G239" s="13">
        <v>0</v>
      </c>
      <c r="H239" s="14">
        <v>0</v>
      </c>
    </row>
    <row r="240" spans="2:8" x14ac:dyDescent="0.25">
      <c r="B240" s="11">
        <v>1</v>
      </c>
      <c r="C240" s="12">
        <v>373</v>
      </c>
      <c r="D240" s="11" t="s">
        <v>243</v>
      </c>
      <c r="E240" s="13">
        <v>0</v>
      </c>
      <c r="F240" s="13">
        <v>0</v>
      </c>
      <c r="G240" s="13">
        <v>0</v>
      </c>
      <c r="H240" s="14">
        <v>0</v>
      </c>
    </row>
    <row r="241" spans="2:8" x14ac:dyDescent="0.25">
      <c r="B241" s="11">
        <v>1</v>
      </c>
      <c r="C241" s="12">
        <v>302</v>
      </c>
      <c r="D241" s="11" t="s">
        <v>244</v>
      </c>
      <c r="E241" s="13">
        <v>0</v>
      </c>
      <c r="F241" s="13">
        <v>0</v>
      </c>
      <c r="G241" s="13">
        <v>0</v>
      </c>
      <c r="H241" s="14">
        <v>0</v>
      </c>
    </row>
    <row r="242" spans="2:8" x14ac:dyDescent="0.25">
      <c r="B242" s="11">
        <v>1</v>
      </c>
      <c r="C242" s="12">
        <v>890</v>
      </c>
      <c r="D242" s="11" t="s">
        <v>245</v>
      </c>
      <c r="E242" s="13">
        <v>0</v>
      </c>
      <c r="F242" s="13">
        <v>0</v>
      </c>
      <c r="G242" s="13">
        <v>0</v>
      </c>
      <c r="H242" s="14">
        <v>0</v>
      </c>
    </row>
    <row r="243" spans="2:8" x14ac:dyDescent="0.25">
      <c r="B243" s="11">
        <v>1</v>
      </c>
      <c r="C243" s="12">
        <v>371</v>
      </c>
      <c r="D243" s="11" t="s">
        <v>246</v>
      </c>
      <c r="E243" s="13">
        <v>0</v>
      </c>
      <c r="F243" s="13">
        <v>0</v>
      </c>
      <c r="G243" s="13">
        <v>0</v>
      </c>
      <c r="H243" s="14">
        <v>0</v>
      </c>
    </row>
    <row r="244" spans="2:8" x14ac:dyDescent="0.25">
      <c r="B244" s="11">
        <v>1</v>
      </c>
      <c r="C244" s="12">
        <v>687</v>
      </c>
      <c r="D244" s="11" t="s">
        <v>247</v>
      </c>
      <c r="E244" s="13">
        <v>400.32</v>
      </c>
      <c r="F244" s="13">
        <v>0</v>
      </c>
      <c r="G244" s="13">
        <v>0</v>
      </c>
      <c r="H244" s="14">
        <v>0</v>
      </c>
    </row>
    <row r="245" spans="2:8" x14ac:dyDescent="0.25">
      <c r="B245" s="11">
        <v>1</v>
      </c>
      <c r="C245" s="12">
        <v>428</v>
      </c>
      <c r="D245" s="11" t="s">
        <v>248</v>
      </c>
      <c r="E245" s="13">
        <v>0</v>
      </c>
      <c r="F245" s="13">
        <v>0</v>
      </c>
      <c r="G245" s="13">
        <v>0</v>
      </c>
      <c r="H245" s="14">
        <v>0</v>
      </c>
    </row>
    <row r="246" spans="2:8" x14ac:dyDescent="0.25">
      <c r="B246" s="11">
        <v>1</v>
      </c>
      <c r="C246" s="12">
        <v>219</v>
      </c>
      <c r="D246" s="11" t="s">
        <v>249</v>
      </c>
      <c r="E246" s="13">
        <v>0</v>
      </c>
      <c r="F246" s="13">
        <v>0</v>
      </c>
      <c r="G246" s="13">
        <v>0</v>
      </c>
      <c r="H246" s="14">
        <v>0</v>
      </c>
    </row>
    <row r="247" spans="2:8" x14ac:dyDescent="0.25">
      <c r="B247" s="11">
        <v>1</v>
      </c>
      <c r="C247" s="12">
        <v>229</v>
      </c>
      <c r="D247" s="11" t="s">
        <v>250</v>
      </c>
      <c r="E247" s="13">
        <v>0</v>
      </c>
      <c r="F247" s="13">
        <v>0</v>
      </c>
      <c r="G247" s="13">
        <v>0</v>
      </c>
      <c r="H247" s="14">
        <v>0</v>
      </c>
    </row>
    <row r="248" spans="2:8" x14ac:dyDescent="0.25">
      <c r="B248" s="11">
        <v>1</v>
      </c>
      <c r="C248" s="12">
        <v>1170</v>
      </c>
      <c r="D248" s="11" t="s">
        <v>251</v>
      </c>
      <c r="E248" s="13">
        <v>0</v>
      </c>
      <c r="F248" s="13">
        <v>0</v>
      </c>
      <c r="G248" s="13">
        <v>0</v>
      </c>
      <c r="H248" s="14">
        <v>0</v>
      </c>
    </row>
    <row r="249" spans="2:8" x14ac:dyDescent="0.25">
      <c r="B249" s="11">
        <v>1</v>
      </c>
      <c r="C249" s="12">
        <v>898</v>
      </c>
      <c r="D249" s="11" t="s">
        <v>252</v>
      </c>
      <c r="E249" s="13">
        <v>0</v>
      </c>
      <c r="F249" s="13">
        <v>0</v>
      </c>
      <c r="G249" s="13">
        <v>0</v>
      </c>
      <c r="H249" s="14">
        <v>0</v>
      </c>
    </row>
    <row r="250" spans="2:8" x14ac:dyDescent="0.25">
      <c r="B250" s="11">
        <v>1</v>
      </c>
      <c r="C250" s="12">
        <v>266</v>
      </c>
      <c r="D250" s="11" t="s">
        <v>253</v>
      </c>
      <c r="E250" s="13">
        <v>0</v>
      </c>
      <c r="F250" s="13">
        <v>0</v>
      </c>
      <c r="G250" s="13">
        <v>0</v>
      </c>
      <c r="H250" s="14">
        <v>0</v>
      </c>
    </row>
    <row r="251" spans="2:8" x14ac:dyDescent="0.25">
      <c r="B251" s="11">
        <v>1</v>
      </c>
      <c r="C251" s="12">
        <v>1243</v>
      </c>
      <c r="D251" s="11" t="s">
        <v>254</v>
      </c>
      <c r="E251" s="13">
        <v>0</v>
      </c>
      <c r="F251" s="13">
        <v>0</v>
      </c>
      <c r="G251" s="13">
        <v>0</v>
      </c>
      <c r="H251" s="14">
        <v>0</v>
      </c>
    </row>
    <row r="252" spans="2:8" x14ac:dyDescent="0.25">
      <c r="B252" s="11">
        <v>1</v>
      </c>
      <c r="C252" s="12">
        <v>1238</v>
      </c>
      <c r="D252" s="11" t="s">
        <v>255</v>
      </c>
      <c r="E252" s="13">
        <v>0</v>
      </c>
      <c r="F252" s="13">
        <v>0</v>
      </c>
      <c r="G252" s="13">
        <v>0</v>
      </c>
      <c r="H252" s="14">
        <v>0</v>
      </c>
    </row>
    <row r="253" spans="2:8" x14ac:dyDescent="0.25">
      <c r="B253" s="11">
        <v>1</v>
      </c>
      <c r="C253" s="12">
        <v>357</v>
      </c>
      <c r="D253" s="11" t="s">
        <v>256</v>
      </c>
      <c r="E253" s="13">
        <v>0</v>
      </c>
      <c r="F253" s="13">
        <v>0</v>
      </c>
      <c r="G253" s="13">
        <v>0</v>
      </c>
      <c r="H253" s="14">
        <v>0</v>
      </c>
    </row>
    <row r="254" spans="2:8" x14ac:dyDescent="0.25">
      <c r="B254" s="11">
        <v>1</v>
      </c>
      <c r="C254" s="12">
        <v>891</v>
      </c>
      <c r="D254" s="11" t="s">
        <v>257</v>
      </c>
      <c r="E254" s="13">
        <v>0</v>
      </c>
      <c r="F254" s="13">
        <v>0</v>
      </c>
      <c r="G254" s="13">
        <v>0</v>
      </c>
      <c r="H254" s="14">
        <v>0</v>
      </c>
    </row>
    <row r="255" spans="2:8" x14ac:dyDescent="0.25">
      <c r="B255" s="11">
        <v>1</v>
      </c>
      <c r="C255" s="12">
        <v>285</v>
      </c>
      <c r="D255" s="11" t="s">
        <v>258</v>
      </c>
      <c r="E255" s="13">
        <v>0</v>
      </c>
      <c r="F255" s="13">
        <v>0</v>
      </c>
      <c r="G255" s="13">
        <v>0</v>
      </c>
      <c r="H255" s="14">
        <v>0</v>
      </c>
    </row>
    <row r="256" spans="2:8" x14ac:dyDescent="0.25">
      <c r="B256" s="11">
        <v>1</v>
      </c>
      <c r="C256" s="12">
        <v>1352</v>
      </c>
      <c r="D256" s="11" t="s">
        <v>259</v>
      </c>
      <c r="E256" s="13">
        <v>0</v>
      </c>
      <c r="F256" s="13">
        <v>0</v>
      </c>
      <c r="G256" s="13">
        <v>0</v>
      </c>
      <c r="H256" s="14">
        <v>0</v>
      </c>
    </row>
    <row r="257" spans="2:8" x14ac:dyDescent="0.25">
      <c r="B257" s="11">
        <v>1</v>
      </c>
      <c r="C257" s="12">
        <v>391</v>
      </c>
      <c r="D257" s="11" t="s">
        <v>260</v>
      </c>
      <c r="E257" s="13">
        <v>204.12</v>
      </c>
      <c r="F257" s="13">
        <v>0</v>
      </c>
      <c r="G257" s="13">
        <v>0</v>
      </c>
      <c r="H257" s="14">
        <v>0</v>
      </c>
    </row>
    <row r="258" spans="2:8" x14ac:dyDescent="0.25">
      <c r="B258" s="11">
        <v>1</v>
      </c>
      <c r="C258" s="12">
        <v>686</v>
      </c>
      <c r="D258" s="11" t="s">
        <v>261</v>
      </c>
      <c r="E258" s="13">
        <v>0</v>
      </c>
      <c r="F258" s="13">
        <v>0</v>
      </c>
      <c r="G258" s="13">
        <v>0</v>
      </c>
      <c r="H258" s="14">
        <v>0</v>
      </c>
    </row>
    <row r="259" spans="2:8" x14ac:dyDescent="0.25">
      <c r="B259" s="11">
        <v>1</v>
      </c>
      <c r="C259" s="12">
        <v>245</v>
      </c>
      <c r="D259" s="11" t="s">
        <v>262</v>
      </c>
      <c r="E259" s="13">
        <v>0</v>
      </c>
      <c r="F259" s="13">
        <v>0</v>
      </c>
      <c r="G259" s="13">
        <v>58.75</v>
      </c>
      <c r="H259" s="14">
        <v>0</v>
      </c>
    </row>
    <row r="260" spans="2:8" x14ac:dyDescent="0.25">
      <c r="B260" s="11">
        <v>1</v>
      </c>
      <c r="C260" s="12">
        <v>355</v>
      </c>
      <c r="D260" s="11" t="s">
        <v>263</v>
      </c>
      <c r="E260" s="13">
        <v>0</v>
      </c>
      <c r="F260" s="13">
        <v>0</v>
      </c>
      <c r="G260" s="13">
        <v>0</v>
      </c>
      <c r="H260" s="14">
        <v>0</v>
      </c>
    </row>
    <row r="261" spans="2:8" x14ac:dyDescent="0.25">
      <c r="B261" s="11">
        <v>1</v>
      </c>
      <c r="C261" s="12">
        <v>429</v>
      </c>
      <c r="D261" s="11" t="s">
        <v>264</v>
      </c>
      <c r="E261" s="13">
        <v>0</v>
      </c>
      <c r="F261" s="13">
        <v>0</v>
      </c>
      <c r="G261" s="13">
        <v>0</v>
      </c>
      <c r="H261" s="14">
        <v>0</v>
      </c>
    </row>
    <row r="262" spans="2:8" x14ac:dyDescent="0.25">
      <c r="B262" s="11">
        <v>1</v>
      </c>
      <c r="C262" s="12">
        <v>3861</v>
      </c>
      <c r="D262" s="11" t="s">
        <v>265</v>
      </c>
      <c r="E262" s="13">
        <v>0</v>
      </c>
      <c r="F262" s="13">
        <v>0</v>
      </c>
      <c r="G262" s="13">
        <v>0</v>
      </c>
      <c r="H262" s="14">
        <v>0</v>
      </c>
    </row>
    <row r="263" spans="2:8" x14ac:dyDescent="0.25">
      <c r="B263" s="11">
        <v>1</v>
      </c>
      <c r="C263" s="12">
        <v>3858</v>
      </c>
      <c r="D263" s="11" t="s">
        <v>266</v>
      </c>
      <c r="E263" s="13">
        <v>0</v>
      </c>
      <c r="F263" s="13">
        <v>0</v>
      </c>
      <c r="G263" s="13">
        <v>0</v>
      </c>
      <c r="H263" s="14">
        <v>0</v>
      </c>
    </row>
    <row r="264" spans="2:8" x14ac:dyDescent="0.25">
      <c r="B264" s="11">
        <v>1</v>
      </c>
      <c r="C264" s="12">
        <v>1049</v>
      </c>
      <c r="D264" s="11" t="s">
        <v>267</v>
      </c>
      <c r="E264" s="13">
        <v>0</v>
      </c>
      <c r="F264" s="13">
        <v>0</v>
      </c>
      <c r="G264" s="13">
        <v>0</v>
      </c>
      <c r="H264" s="14">
        <v>0</v>
      </c>
    </row>
    <row r="265" spans="2:8" x14ac:dyDescent="0.25">
      <c r="B265" s="11">
        <v>1</v>
      </c>
      <c r="C265" s="12">
        <v>599</v>
      </c>
      <c r="D265" s="11" t="s">
        <v>268</v>
      </c>
      <c r="E265" s="13">
        <v>0</v>
      </c>
      <c r="F265" s="13">
        <v>0</v>
      </c>
      <c r="G265" s="13">
        <v>0</v>
      </c>
      <c r="H265" s="14">
        <v>0</v>
      </c>
    </row>
    <row r="266" spans="2:8" x14ac:dyDescent="0.25">
      <c r="B266" s="11">
        <v>1</v>
      </c>
      <c r="C266" s="12">
        <v>436</v>
      </c>
      <c r="D266" s="11" t="s">
        <v>269</v>
      </c>
      <c r="E266" s="13">
        <v>0</v>
      </c>
      <c r="F266" s="13">
        <v>0</v>
      </c>
      <c r="G266" s="13">
        <v>0</v>
      </c>
      <c r="H266" s="14">
        <v>0</v>
      </c>
    </row>
    <row r="267" spans="2:8" x14ac:dyDescent="0.25">
      <c r="B267" s="11">
        <v>1</v>
      </c>
      <c r="C267" s="12">
        <v>372</v>
      </c>
      <c r="D267" s="11" t="s">
        <v>270</v>
      </c>
      <c r="E267" s="13">
        <v>0</v>
      </c>
      <c r="F267" s="13">
        <v>0</v>
      </c>
      <c r="G267" s="13">
        <v>0</v>
      </c>
      <c r="H267" s="14">
        <v>0</v>
      </c>
    </row>
    <row r="268" spans="2:8" x14ac:dyDescent="0.25">
      <c r="B268" s="11">
        <v>1</v>
      </c>
      <c r="C268" s="12">
        <v>253</v>
      </c>
      <c r="D268" s="11" t="s">
        <v>271</v>
      </c>
      <c r="E268" s="13">
        <v>0</v>
      </c>
      <c r="F268" s="13">
        <v>0</v>
      </c>
      <c r="G268" s="13">
        <v>0</v>
      </c>
      <c r="H268" s="14">
        <v>0</v>
      </c>
    </row>
    <row r="269" spans="2:8" x14ac:dyDescent="0.25">
      <c r="B269" s="11">
        <v>1</v>
      </c>
      <c r="C269" s="12">
        <v>249</v>
      </c>
      <c r="D269" s="11" t="s">
        <v>272</v>
      </c>
      <c r="E269" s="13">
        <v>0</v>
      </c>
      <c r="F269" s="13">
        <v>0</v>
      </c>
      <c r="G269" s="13">
        <v>0</v>
      </c>
      <c r="H269" s="14">
        <v>0</v>
      </c>
    </row>
    <row r="270" spans="2:8" x14ac:dyDescent="0.25">
      <c r="B270" s="11">
        <v>1</v>
      </c>
      <c r="C270" s="12">
        <v>1658</v>
      </c>
      <c r="D270" s="11" t="s">
        <v>273</v>
      </c>
      <c r="E270" s="13">
        <v>0</v>
      </c>
      <c r="F270" s="13">
        <v>0</v>
      </c>
      <c r="G270" s="13">
        <v>0</v>
      </c>
      <c r="H270" s="14">
        <v>0</v>
      </c>
    </row>
    <row r="271" spans="2:8" x14ac:dyDescent="0.25">
      <c r="B271" s="11">
        <v>1</v>
      </c>
      <c r="C271" s="12">
        <v>1221</v>
      </c>
      <c r="D271" s="11" t="s">
        <v>274</v>
      </c>
      <c r="E271" s="13">
        <v>0</v>
      </c>
      <c r="F271" s="13">
        <v>0</v>
      </c>
      <c r="G271" s="13">
        <v>0</v>
      </c>
      <c r="H271" s="14">
        <v>0</v>
      </c>
    </row>
    <row r="272" spans="2:8" x14ac:dyDescent="0.25">
      <c r="B272" s="11">
        <v>1</v>
      </c>
      <c r="C272" s="12">
        <v>99</v>
      </c>
      <c r="D272" s="11" t="s">
        <v>275</v>
      </c>
      <c r="E272" s="13">
        <v>0</v>
      </c>
      <c r="F272" s="13">
        <v>0</v>
      </c>
      <c r="G272" s="13">
        <v>0</v>
      </c>
      <c r="H272" s="14">
        <v>0</v>
      </c>
    </row>
    <row r="273" spans="2:8" x14ac:dyDescent="0.25">
      <c r="B273" s="11">
        <v>1</v>
      </c>
      <c r="C273" s="12">
        <v>224</v>
      </c>
      <c r="D273" s="11" t="s">
        <v>276</v>
      </c>
      <c r="E273" s="13">
        <v>0</v>
      </c>
      <c r="F273" s="13">
        <v>0</v>
      </c>
      <c r="G273" s="13">
        <v>0</v>
      </c>
      <c r="H273" s="14">
        <v>0</v>
      </c>
    </row>
    <row r="274" spans="2:8" x14ac:dyDescent="0.25">
      <c r="B274" s="11">
        <v>1</v>
      </c>
      <c r="C274" s="12">
        <v>430</v>
      </c>
      <c r="D274" s="11" t="s">
        <v>277</v>
      </c>
      <c r="E274" s="13">
        <v>0</v>
      </c>
      <c r="F274" s="13">
        <v>0</v>
      </c>
      <c r="G274" s="13">
        <v>0</v>
      </c>
      <c r="H274" s="14">
        <v>0</v>
      </c>
    </row>
    <row r="275" spans="2:8" x14ac:dyDescent="0.25">
      <c r="B275" s="11">
        <v>1</v>
      </c>
      <c r="C275" s="12">
        <v>670</v>
      </c>
      <c r="D275" s="11" t="s">
        <v>278</v>
      </c>
      <c r="E275" s="13">
        <v>0</v>
      </c>
      <c r="F275" s="13">
        <v>0</v>
      </c>
      <c r="G275" s="13">
        <v>0</v>
      </c>
      <c r="H275" s="14">
        <v>0</v>
      </c>
    </row>
    <row r="276" spans="2:8" x14ac:dyDescent="0.25">
      <c r="B276" s="11">
        <v>1</v>
      </c>
      <c r="C276" s="12">
        <v>4080</v>
      </c>
      <c r="D276" s="11" t="s">
        <v>279</v>
      </c>
      <c r="E276" s="13">
        <v>0</v>
      </c>
      <c r="F276" s="13">
        <v>0</v>
      </c>
      <c r="G276" s="13">
        <v>0</v>
      </c>
      <c r="H276" s="14">
        <v>0</v>
      </c>
    </row>
    <row r="277" spans="2:8" x14ac:dyDescent="0.25">
      <c r="B277" s="11">
        <v>1</v>
      </c>
      <c r="C277" s="12">
        <v>789</v>
      </c>
      <c r="D277" s="11" t="s">
        <v>280</v>
      </c>
      <c r="E277" s="13">
        <v>8515.76</v>
      </c>
      <c r="F277" s="13">
        <v>0</v>
      </c>
      <c r="G277" s="13">
        <v>0</v>
      </c>
      <c r="H277" s="14">
        <v>0</v>
      </c>
    </row>
    <row r="278" spans="2:8" x14ac:dyDescent="0.25">
      <c r="B278" s="11">
        <v>1</v>
      </c>
      <c r="C278" s="12">
        <v>228</v>
      </c>
      <c r="D278" s="11" t="s">
        <v>281</v>
      </c>
      <c r="E278" s="13">
        <v>114.76</v>
      </c>
      <c r="F278" s="13">
        <v>0</v>
      </c>
      <c r="G278" s="13">
        <v>0</v>
      </c>
      <c r="H278" s="14">
        <v>0</v>
      </c>
    </row>
    <row r="279" spans="2:8" x14ac:dyDescent="0.25">
      <c r="B279" s="11">
        <v>1</v>
      </c>
      <c r="C279" s="12">
        <v>100</v>
      </c>
      <c r="D279" s="11" t="s">
        <v>282</v>
      </c>
      <c r="E279" s="13">
        <v>0</v>
      </c>
      <c r="F279" s="13">
        <v>0</v>
      </c>
      <c r="G279" s="13">
        <v>0</v>
      </c>
      <c r="H279" s="14">
        <v>0</v>
      </c>
    </row>
    <row r="280" spans="2:8" x14ac:dyDescent="0.25">
      <c r="B280" s="11">
        <v>1</v>
      </c>
      <c r="C280" s="12">
        <v>339</v>
      </c>
      <c r="D280" s="11" t="s">
        <v>283</v>
      </c>
      <c r="E280" s="13">
        <v>9954.4500000000007</v>
      </c>
      <c r="F280" s="13">
        <v>0</v>
      </c>
      <c r="G280" s="13">
        <v>0</v>
      </c>
      <c r="H280" s="14">
        <v>0</v>
      </c>
    </row>
    <row r="281" spans="2:8" x14ac:dyDescent="0.25">
      <c r="B281" s="11">
        <v>1</v>
      </c>
      <c r="C281" s="12">
        <v>1057</v>
      </c>
      <c r="D281" s="11" t="s">
        <v>284</v>
      </c>
      <c r="E281" s="13">
        <v>0</v>
      </c>
      <c r="F281" s="13">
        <v>0</v>
      </c>
      <c r="G281" s="13">
        <v>0</v>
      </c>
      <c r="H281" s="14">
        <v>0</v>
      </c>
    </row>
    <row r="282" spans="2:8" x14ac:dyDescent="0.25">
      <c r="B282" s="11">
        <v>1</v>
      </c>
      <c r="C282" s="12">
        <v>899</v>
      </c>
      <c r="D282" s="11" t="s">
        <v>285</v>
      </c>
      <c r="E282" s="13">
        <v>0</v>
      </c>
      <c r="F282" s="13">
        <v>0</v>
      </c>
      <c r="G282" s="13">
        <v>0</v>
      </c>
      <c r="H282" s="14">
        <v>0</v>
      </c>
    </row>
    <row r="283" spans="2:8" x14ac:dyDescent="0.25">
      <c r="B283" s="11">
        <v>1</v>
      </c>
      <c r="C283" s="12">
        <v>1381</v>
      </c>
      <c r="D283" s="11" t="s">
        <v>286</v>
      </c>
      <c r="E283" s="13">
        <v>0</v>
      </c>
      <c r="F283" s="13">
        <v>0</v>
      </c>
      <c r="G283" s="13">
        <v>0</v>
      </c>
      <c r="H283" s="14">
        <v>0</v>
      </c>
    </row>
    <row r="284" spans="2:8" x14ac:dyDescent="0.25">
      <c r="B284" s="11">
        <v>1</v>
      </c>
      <c r="C284" s="12">
        <v>790</v>
      </c>
      <c r="D284" s="11" t="s">
        <v>287</v>
      </c>
      <c r="E284" s="13">
        <v>0</v>
      </c>
      <c r="F284" s="13">
        <v>0</v>
      </c>
      <c r="G284" s="13">
        <v>0</v>
      </c>
      <c r="H284" s="14">
        <v>0</v>
      </c>
    </row>
    <row r="285" spans="2:8" x14ac:dyDescent="0.25">
      <c r="B285" s="11">
        <v>1</v>
      </c>
      <c r="C285" s="12">
        <v>1032</v>
      </c>
      <c r="D285" s="11" t="s">
        <v>288</v>
      </c>
      <c r="E285" s="13">
        <v>0</v>
      </c>
      <c r="F285" s="13">
        <v>0</v>
      </c>
      <c r="G285" s="13">
        <v>0</v>
      </c>
      <c r="H285" s="14">
        <v>0</v>
      </c>
    </row>
    <row r="286" spans="2:8" x14ac:dyDescent="0.25">
      <c r="B286" s="11">
        <v>1</v>
      </c>
      <c r="C286" s="12">
        <v>431</v>
      </c>
      <c r="D286" s="11" t="s">
        <v>289</v>
      </c>
      <c r="E286" s="13">
        <v>0</v>
      </c>
      <c r="F286" s="13">
        <v>0</v>
      </c>
      <c r="G286" s="13">
        <v>0</v>
      </c>
      <c r="H286" s="14">
        <v>0</v>
      </c>
    </row>
    <row r="287" spans="2:8" x14ac:dyDescent="0.25">
      <c r="B287" s="11">
        <v>1</v>
      </c>
      <c r="C287" s="12">
        <v>432</v>
      </c>
      <c r="D287" s="11" t="s">
        <v>290</v>
      </c>
      <c r="E287" s="13">
        <v>0</v>
      </c>
      <c r="F287" s="13">
        <v>0</v>
      </c>
      <c r="G287" s="13">
        <v>0</v>
      </c>
      <c r="H287" s="14">
        <v>0</v>
      </c>
    </row>
    <row r="288" spans="2:8" x14ac:dyDescent="0.25">
      <c r="B288" s="11">
        <v>1</v>
      </c>
      <c r="C288" s="12">
        <v>587</v>
      </c>
      <c r="D288" s="11" t="s">
        <v>291</v>
      </c>
      <c r="E288" s="13">
        <v>0</v>
      </c>
      <c r="F288" s="13">
        <v>0</v>
      </c>
      <c r="G288" s="13">
        <v>0</v>
      </c>
      <c r="H288" s="14">
        <v>0</v>
      </c>
    </row>
    <row r="289" spans="2:8" x14ac:dyDescent="0.25">
      <c r="B289" s="11">
        <v>1</v>
      </c>
      <c r="C289" s="12">
        <v>392</v>
      </c>
      <c r="D289" s="11" t="s">
        <v>292</v>
      </c>
      <c r="E289" s="13">
        <v>0</v>
      </c>
      <c r="F289" s="13">
        <v>0</v>
      </c>
      <c r="G289" s="13">
        <v>0</v>
      </c>
      <c r="H289" s="14">
        <v>0</v>
      </c>
    </row>
    <row r="290" spans="2:8" x14ac:dyDescent="0.25">
      <c r="B290" s="11">
        <v>1</v>
      </c>
      <c r="C290" s="12">
        <v>205</v>
      </c>
      <c r="D290" s="11" t="s">
        <v>293</v>
      </c>
      <c r="E290" s="13">
        <v>0</v>
      </c>
      <c r="F290" s="13">
        <v>0</v>
      </c>
      <c r="G290" s="13">
        <v>0</v>
      </c>
      <c r="H290" s="14">
        <v>0</v>
      </c>
    </row>
    <row r="291" spans="2:8" x14ac:dyDescent="0.25">
      <c r="B291" s="11">
        <v>1</v>
      </c>
      <c r="C291" s="12"/>
      <c r="D291" s="11"/>
      <c r="E291" s="13">
        <v>0</v>
      </c>
      <c r="F291" s="13">
        <v>0</v>
      </c>
      <c r="G291" s="13">
        <v>0</v>
      </c>
      <c r="H291" s="14">
        <v>0</v>
      </c>
    </row>
    <row r="292" spans="2:8" x14ac:dyDescent="0.25">
      <c r="B292" s="11">
        <v>1</v>
      </c>
      <c r="C292" s="12"/>
      <c r="D292" s="11"/>
      <c r="E292" s="13">
        <v>0</v>
      </c>
      <c r="F292" s="13">
        <v>0</v>
      </c>
      <c r="G292" s="13">
        <v>0</v>
      </c>
      <c r="H292" s="14">
        <v>0</v>
      </c>
    </row>
    <row r="293" spans="2:8" x14ac:dyDescent="0.25">
      <c r="B293" s="11">
        <v>1</v>
      </c>
      <c r="C293" s="12"/>
      <c r="D293" s="11"/>
      <c r="E293" s="13">
        <v>0</v>
      </c>
      <c r="F293" s="13">
        <v>0</v>
      </c>
      <c r="G293" s="13">
        <v>0</v>
      </c>
      <c r="H293" s="14">
        <v>0</v>
      </c>
    </row>
    <row r="294" spans="2:8" x14ac:dyDescent="0.25">
      <c r="B294" s="11">
        <v>1</v>
      </c>
      <c r="C294" s="12"/>
      <c r="D294" s="11"/>
      <c r="E294" s="13">
        <v>0</v>
      </c>
      <c r="F294" s="13">
        <v>0</v>
      </c>
      <c r="G294" s="13">
        <v>0</v>
      </c>
      <c r="H294" s="14">
        <v>0</v>
      </c>
    </row>
    <row r="295" spans="2:8" x14ac:dyDescent="0.25">
      <c r="B295" s="11">
        <v>1</v>
      </c>
      <c r="C295" s="12"/>
      <c r="D295" s="11"/>
      <c r="E295" s="13">
        <v>0</v>
      </c>
      <c r="F295" s="13">
        <v>0</v>
      </c>
      <c r="G295" s="13">
        <v>0</v>
      </c>
      <c r="H295" s="14">
        <v>0</v>
      </c>
    </row>
    <row r="296" spans="2:8" x14ac:dyDescent="0.25">
      <c r="B296" s="11">
        <v>1</v>
      </c>
      <c r="C296" s="12"/>
      <c r="D296" s="11"/>
      <c r="E296" s="13">
        <v>0</v>
      </c>
      <c r="F296" s="13">
        <v>0</v>
      </c>
      <c r="G296" s="13">
        <v>0</v>
      </c>
      <c r="H296" s="14">
        <v>0</v>
      </c>
    </row>
    <row r="297" spans="2:8" x14ac:dyDescent="0.25">
      <c r="B297" s="11">
        <v>1</v>
      </c>
      <c r="C297" s="12"/>
      <c r="D297" s="11"/>
      <c r="E297" s="13">
        <v>0</v>
      </c>
      <c r="F297" s="13">
        <v>0</v>
      </c>
      <c r="G297" s="13">
        <v>0</v>
      </c>
      <c r="H297" s="14">
        <v>0</v>
      </c>
    </row>
    <row r="299" spans="2:8" x14ac:dyDescent="0.25">
      <c r="D299" s="15" t="s">
        <v>294</v>
      </c>
      <c r="E299" s="16">
        <v>36447.449999999997</v>
      </c>
      <c r="F299" s="16">
        <v>0</v>
      </c>
      <c r="G299" s="16">
        <v>58.75</v>
      </c>
      <c r="H299" s="16">
        <v>0</v>
      </c>
    </row>
  </sheetData>
  <autoFilter ref="B9:H297" xr:uid="{6AEE01A2-A80C-4221-9105-7BCDC32ACFCD}"/>
  <mergeCells count="1">
    <mergeCell ref="B6:E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1531D-2CC0-45C2-8F6F-2A8AF7F8305B}">
  <dimension ref="B1:H277"/>
  <sheetViews>
    <sheetView workbookViewId="0">
      <selection activeCell="B6" sqref="B6:E7"/>
    </sheetView>
  </sheetViews>
  <sheetFormatPr defaultRowHeight="15" x14ac:dyDescent="0.25"/>
  <cols>
    <col min="1" max="1" width="4.140625" customWidth="1"/>
    <col min="2" max="2" width="15" bestFit="1" customWidth="1"/>
    <col min="3" max="3" width="29.42578125" style="1" bestFit="1" customWidth="1"/>
    <col min="4" max="4" width="65.42578125" bestFit="1" customWidth="1"/>
    <col min="5" max="5" width="19" bestFit="1" customWidth="1"/>
    <col min="6" max="6" width="15.5703125" bestFit="1" customWidth="1"/>
    <col min="7" max="7" width="24.85546875" bestFit="1" customWidth="1"/>
    <col min="8" max="8" width="21.5703125" bestFit="1" customWidth="1"/>
  </cols>
  <sheetData>
    <row r="1" spans="2:8" ht="5.0999999999999996" customHeight="1" thickBot="1" x14ac:dyDescent="0.3"/>
    <row r="2" spans="2:8" ht="15.75" thickBot="1" x14ac:dyDescent="0.3">
      <c r="B2" s="2" t="s">
        <v>0</v>
      </c>
      <c r="C2" s="3" t="s">
        <v>1</v>
      </c>
    </row>
    <row r="3" spans="2:8" ht="15.75" thickBot="1" x14ac:dyDescent="0.3">
      <c r="B3" s="4" t="s">
        <v>2</v>
      </c>
      <c r="C3" s="3" t="s">
        <v>3</v>
      </c>
    </row>
    <row r="4" spans="2:8" ht="15.75" thickBot="1" x14ac:dyDescent="0.3">
      <c r="B4" s="4" t="s">
        <v>4</v>
      </c>
      <c r="C4" s="5" t="s">
        <v>295</v>
      </c>
    </row>
    <row r="6" spans="2:8" ht="15" customHeight="1" x14ac:dyDescent="0.25">
      <c r="B6" s="55" t="s">
        <v>338</v>
      </c>
      <c r="C6" s="56"/>
      <c r="D6" s="56"/>
      <c r="E6" s="57"/>
      <c r="F6" s="6"/>
      <c r="G6" s="6"/>
      <c r="H6" s="6"/>
    </row>
    <row r="7" spans="2:8" x14ac:dyDescent="0.25">
      <c r="B7" s="58"/>
      <c r="C7" s="59"/>
      <c r="D7" s="59"/>
      <c r="E7" s="60"/>
      <c r="F7" s="6"/>
      <c r="G7" s="6"/>
      <c r="H7" s="6"/>
    </row>
    <row r="8" spans="2:8" x14ac:dyDescent="0.25">
      <c r="B8" s="7"/>
      <c r="C8" s="8"/>
      <c r="D8" s="7"/>
      <c r="E8" s="7"/>
      <c r="F8" s="7"/>
      <c r="G8" s="7"/>
      <c r="H8" s="7"/>
    </row>
    <row r="9" spans="2:8" x14ac:dyDescent="0.25">
      <c r="B9" s="9" t="s">
        <v>6</v>
      </c>
      <c r="C9" s="10" t="s">
        <v>7</v>
      </c>
      <c r="D9" s="9" t="s">
        <v>8</v>
      </c>
      <c r="E9" s="9" t="s">
        <v>9</v>
      </c>
      <c r="F9" s="9" t="s">
        <v>10</v>
      </c>
      <c r="G9" s="9" t="s">
        <v>11</v>
      </c>
      <c r="H9" s="9" t="s">
        <v>12</v>
      </c>
    </row>
    <row r="10" spans="2:8" x14ac:dyDescent="0.25">
      <c r="B10" s="11">
        <v>1</v>
      </c>
      <c r="C10" s="12">
        <v>579</v>
      </c>
      <c r="D10" s="11" t="s">
        <v>16</v>
      </c>
      <c r="E10" s="13">
        <v>0</v>
      </c>
      <c r="F10" s="13">
        <v>0</v>
      </c>
      <c r="G10" s="13">
        <v>0</v>
      </c>
      <c r="H10" s="14">
        <v>0</v>
      </c>
    </row>
    <row r="11" spans="2:8" x14ac:dyDescent="0.25">
      <c r="B11" s="11">
        <v>1</v>
      </c>
      <c r="C11" s="12">
        <v>251</v>
      </c>
      <c r="D11" s="11" t="s">
        <v>296</v>
      </c>
      <c r="E11" s="13">
        <v>0</v>
      </c>
      <c r="F11" s="13">
        <v>0</v>
      </c>
      <c r="G11" s="13">
        <v>0</v>
      </c>
      <c r="H11" s="14">
        <v>0</v>
      </c>
    </row>
    <row r="12" spans="2:8" x14ac:dyDescent="0.25">
      <c r="B12" s="11">
        <v>1</v>
      </c>
      <c r="C12" s="12">
        <v>247</v>
      </c>
      <c r="D12" s="11" t="s">
        <v>296</v>
      </c>
      <c r="E12" s="13">
        <v>0</v>
      </c>
      <c r="F12" s="13">
        <v>0</v>
      </c>
      <c r="G12" s="13">
        <v>0</v>
      </c>
      <c r="H12" s="14">
        <v>0</v>
      </c>
    </row>
    <row r="13" spans="2:8" x14ac:dyDescent="0.25">
      <c r="B13" s="11">
        <v>1</v>
      </c>
      <c r="C13" s="12">
        <v>901</v>
      </c>
      <c r="D13" s="11" t="s">
        <v>19</v>
      </c>
      <c r="E13" s="13">
        <v>0</v>
      </c>
      <c r="F13" s="13">
        <v>0</v>
      </c>
      <c r="G13" s="13">
        <v>0</v>
      </c>
      <c r="H13" s="14">
        <v>0</v>
      </c>
    </row>
    <row r="14" spans="2:8" x14ac:dyDescent="0.25">
      <c r="B14" s="11">
        <v>1</v>
      </c>
      <c r="C14" s="12">
        <v>195</v>
      </c>
      <c r="D14" s="11" t="s">
        <v>20</v>
      </c>
      <c r="E14" s="13">
        <v>686.25</v>
      </c>
      <c r="F14" s="13">
        <v>0</v>
      </c>
      <c r="G14" s="13">
        <v>0</v>
      </c>
      <c r="H14" s="14">
        <v>0</v>
      </c>
    </row>
    <row r="15" spans="2:8" x14ac:dyDescent="0.25">
      <c r="B15" s="11">
        <v>1</v>
      </c>
      <c r="C15" s="12">
        <v>663</v>
      </c>
      <c r="D15" s="11" t="s">
        <v>21</v>
      </c>
      <c r="E15" s="13">
        <v>6624.04</v>
      </c>
      <c r="F15" s="13">
        <v>0</v>
      </c>
      <c r="G15" s="13">
        <v>0</v>
      </c>
      <c r="H15" s="14">
        <v>0</v>
      </c>
    </row>
    <row r="16" spans="2:8" x14ac:dyDescent="0.25">
      <c r="B16" s="11">
        <v>1</v>
      </c>
      <c r="C16" s="12">
        <v>1164</v>
      </c>
      <c r="D16" s="11" t="s">
        <v>22</v>
      </c>
      <c r="E16" s="13">
        <v>0</v>
      </c>
      <c r="F16" s="13">
        <v>0</v>
      </c>
      <c r="G16" s="13">
        <v>0</v>
      </c>
      <c r="H16" s="14">
        <v>0</v>
      </c>
    </row>
    <row r="17" spans="2:8" x14ac:dyDescent="0.25">
      <c r="B17" s="11">
        <v>1</v>
      </c>
      <c r="C17" s="12">
        <v>196</v>
      </c>
      <c r="D17" s="11" t="s">
        <v>23</v>
      </c>
      <c r="E17" s="13">
        <v>3896.23</v>
      </c>
      <c r="F17" s="13">
        <v>-3896.23</v>
      </c>
      <c r="G17" s="13">
        <v>0</v>
      </c>
      <c r="H17" s="14">
        <v>0</v>
      </c>
    </row>
    <row r="18" spans="2:8" x14ac:dyDescent="0.25">
      <c r="B18" s="11">
        <v>1</v>
      </c>
      <c r="C18" s="12">
        <v>261</v>
      </c>
      <c r="D18" s="11" t="s">
        <v>297</v>
      </c>
      <c r="E18" s="13">
        <v>275.63</v>
      </c>
      <c r="F18" s="13">
        <v>0</v>
      </c>
      <c r="G18" s="13">
        <v>0</v>
      </c>
      <c r="H18" s="14">
        <v>0</v>
      </c>
    </row>
    <row r="19" spans="2:8" x14ac:dyDescent="0.25">
      <c r="B19" s="11">
        <v>1</v>
      </c>
      <c r="C19" s="12">
        <v>260</v>
      </c>
      <c r="D19" s="11" t="s">
        <v>298</v>
      </c>
      <c r="E19" s="13">
        <v>116.8</v>
      </c>
      <c r="F19" s="13">
        <v>-116.8</v>
      </c>
      <c r="G19" s="13">
        <v>0</v>
      </c>
      <c r="H19" s="14">
        <v>0</v>
      </c>
    </row>
    <row r="20" spans="2:8" x14ac:dyDescent="0.25">
      <c r="B20" s="11">
        <v>1</v>
      </c>
      <c r="C20" s="12">
        <v>588</v>
      </c>
      <c r="D20" s="11" t="s">
        <v>24</v>
      </c>
      <c r="E20" s="13">
        <v>381.48</v>
      </c>
      <c r="F20" s="13">
        <v>0</v>
      </c>
      <c r="G20" s="13">
        <v>0</v>
      </c>
      <c r="H20" s="14">
        <v>0</v>
      </c>
    </row>
    <row r="21" spans="2:8" x14ac:dyDescent="0.25">
      <c r="B21" s="11">
        <v>1</v>
      </c>
      <c r="C21" s="12">
        <v>303</v>
      </c>
      <c r="D21" s="11" t="s">
        <v>25</v>
      </c>
      <c r="E21" s="13">
        <v>0</v>
      </c>
      <c r="F21" s="13">
        <v>0</v>
      </c>
      <c r="G21" s="13">
        <v>0</v>
      </c>
      <c r="H21" s="14">
        <v>0</v>
      </c>
    </row>
    <row r="22" spans="2:8" x14ac:dyDescent="0.25">
      <c r="B22" s="11">
        <v>1</v>
      </c>
      <c r="C22" s="12">
        <v>4171</v>
      </c>
      <c r="D22" s="11" t="s">
        <v>299</v>
      </c>
      <c r="E22" s="13">
        <v>0</v>
      </c>
      <c r="F22" s="13">
        <v>0</v>
      </c>
      <c r="G22" s="13">
        <v>0</v>
      </c>
      <c r="H22" s="14">
        <v>0</v>
      </c>
    </row>
    <row r="23" spans="2:8" x14ac:dyDescent="0.25">
      <c r="B23" s="11">
        <v>1</v>
      </c>
      <c r="C23" s="12">
        <v>1017</v>
      </c>
      <c r="D23" s="11" t="s">
        <v>27</v>
      </c>
      <c r="E23" s="13">
        <v>9452.0400000000009</v>
      </c>
      <c r="F23" s="13">
        <v>0</v>
      </c>
      <c r="G23" s="13">
        <v>0</v>
      </c>
      <c r="H23" s="14">
        <v>0</v>
      </c>
    </row>
    <row r="24" spans="2:8" x14ac:dyDescent="0.25">
      <c r="B24" s="11">
        <v>1</v>
      </c>
      <c r="C24" s="12">
        <v>301</v>
      </c>
      <c r="D24" s="11" t="s">
        <v>28</v>
      </c>
      <c r="E24" s="13">
        <v>215.46</v>
      </c>
      <c r="F24" s="13">
        <v>-215.46</v>
      </c>
      <c r="G24" s="13">
        <v>0</v>
      </c>
      <c r="H24" s="14">
        <v>0</v>
      </c>
    </row>
    <row r="25" spans="2:8" x14ac:dyDescent="0.25">
      <c r="B25" s="11">
        <v>1</v>
      </c>
      <c r="C25" s="12">
        <v>331</v>
      </c>
      <c r="D25" s="11" t="s">
        <v>29</v>
      </c>
      <c r="E25" s="13">
        <v>0</v>
      </c>
      <c r="F25" s="13">
        <v>0</v>
      </c>
      <c r="G25" s="13">
        <v>0</v>
      </c>
      <c r="H25" s="14">
        <v>0</v>
      </c>
    </row>
    <row r="26" spans="2:8" x14ac:dyDescent="0.25">
      <c r="B26" s="11">
        <v>1</v>
      </c>
      <c r="C26" s="12">
        <v>255</v>
      </c>
      <c r="D26" s="11" t="s">
        <v>300</v>
      </c>
      <c r="E26" s="13">
        <v>0</v>
      </c>
      <c r="F26" s="13">
        <v>0</v>
      </c>
      <c r="G26" s="13">
        <v>0</v>
      </c>
      <c r="H26" s="14">
        <v>0</v>
      </c>
    </row>
    <row r="27" spans="2:8" x14ac:dyDescent="0.25">
      <c r="B27" s="11">
        <v>1</v>
      </c>
      <c r="C27" s="12">
        <v>791</v>
      </c>
      <c r="D27" s="11" t="s">
        <v>30</v>
      </c>
      <c r="E27" s="13">
        <v>122.64</v>
      </c>
      <c r="F27" s="13">
        <v>0</v>
      </c>
      <c r="G27" s="13">
        <v>0</v>
      </c>
      <c r="H27" s="14">
        <v>0</v>
      </c>
    </row>
    <row r="28" spans="2:8" x14ac:dyDescent="0.25">
      <c r="B28" s="11">
        <v>1</v>
      </c>
      <c r="C28" s="12">
        <v>1027</v>
      </c>
      <c r="D28" s="11" t="s">
        <v>31</v>
      </c>
      <c r="E28" s="13">
        <v>1271.6499999999999</v>
      </c>
      <c r="F28" s="13">
        <v>0</v>
      </c>
      <c r="G28" s="13">
        <v>0</v>
      </c>
      <c r="H28" s="14">
        <v>0</v>
      </c>
    </row>
    <row r="29" spans="2:8" x14ac:dyDescent="0.25">
      <c r="B29" s="11">
        <v>1</v>
      </c>
      <c r="C29" s="12">
        <v>185</v>
      </c>
      <c r="D29" s="11" t="s">
        <v>32</v>
      </c>
      <c r="E29" s="13">
        <v>0</v>
      </c>
      <c r="F29" s="13">
        <v>0</v>
      </c>
      <c r="G29" s="13">
        <v>0</v>
      </c>
      <c r="H29" s="14">
        <v>0</v>
      </c>
    </row>
    <row r="30" spans="2:8" x14ac:dyDescent="0.25">
      <c r="B30" s="11">
        <v>1</v>
      </c>
      <c r="C30" s="12">
        <v>424</v>
      </c>
      <c r="D30" s="11" t="s">
        <v>33</v>
      </c>
      <c r="E30" s="13">
        <v>0</v>
      </c>
      <c r="F30" s="13">
        <v>0</v>
      </c>
      <c r="G30" s="13">
        <v>0</v>
      </c>
      <c r="H30" s="14">
        <v>0</v>
      </c>
    </row>
    <row r="31" spans="2:8" x14ac:dyDescent="0.25">
      <c r="B31" s="11">
        <v>1</v>
      </c>
      <c r="C31" s="12">
        <v>1018</v>
      </c>
      <c r="D31" s="11" t="s">
        <v>34</v>
      </c>
      <c r="E31" s="13">
        <v>1657.1</v>
      </c>
      <c r="F31" s="13">
        <v>-1657.1</v>
      </c>
      <c r="G31" s="13">
        <v>0</v>
      </c>
      <c r="H31" s="14">
        <v>0</v>
      </c>
    </row>
    <row r="32" spans="2:8" x14ac:dyDescent="0.25">
      <c r="B32" s="11">
        <v>1</v>
      </c>
      <c r="C32" s="12">
        <v>850</v>
      </c>
      <c r="D32" s="11" t="s">
        <v>35</v>
      </c>
      <c r="E32" s="13">
        <v>256.95999999999998</v>
      </c>
      <c r="F32" s="13">
        <v>-256.95999999999998</v>
      </c>
      <c r="G32" s="13">
        <v>0</v>
      </c>
      <c r="H32" s="14">
        <v>0</v>
      </c>
    </row>
    <row r="33" spans="2:8" x14ac:dyDescent="0.25">
      <c r="B33" s="11">
        <v>1</v>
      </c>
      <c r="C33" s="12">
        <v>206</v>
      </c>
      <c r="D33" s="11" t="s">
        <v>36</v>
      </c>
      <c r="E33" s="13">
        <v>0</v>
      </c>
      <c r="F33" s="13">
        <v>0</v>
      </c>
      <c r="G33" s="13">
        <v>0</v>
      </c>
      <c r="H33" s="14">
        <v>0</v>
      </c>
    </row>
    <row r="34" spans="2:8" x14ac:dyDescent="0.25">
      <c r="B34" s="11">
        <v>1</v>
      </c>
      <c r="C34" s="12">
        <v>358</v>
      </c>
      <c r="D34" s="11" t="s">
        <v>37</v>
      </c>
      <c r="E34" s="13">
        <v>144.5</v>
      </c>
      <c r="F34" s="13">
        <v>0</v>
      </c>
      <c r="G34" s="13">
        <v>0</v>
      </c>
      <c r="H34" s="14">
        <v>0</v>
      </c>
    </row>
    <row r="35" spans="2:8" x14ac:dyDescent="0.25">
      <c r="B35" s="11">
        <v>1</v>
      </c>
      <c r="C35" s="12">
        <v>589</v>
      </c>
      <c r="D35" s="11" t="s">
        <v>38</v>
      </c>
      <c r="E35" s="13">
        <v>0</v>
      </c>
      <c r="F35" s="13">
        <v>0</v>
      </c>
      <c r="G35" s="13">
        <v>0</v>
      </c>
      <c r="H35" s="14">
        <v>0</v>
      </c>
    </row>
    <row r="36" spans="2:8" x14ac:dyDescent="0.25">
      <c r="B36" s="11">
        <v>1</v>
      </c>
      <c r="C36" s="12">
        <v>366</v>
      </c>
      <c r="D36" s="11" t="s">
        <v>39</v>
      </c>
      <c r="E36" s="13">
        <v>0</v>
      </c>
      <c r="F36" s="13">
        <v>0</v>
      </c>
      <c r="G36" s="13">
        <v>0</v>
      </c>
      <c r="H36" s="14">
        <v>0</v>
      </c>
    </row>
    <row r="37" spans="2:8" x14ac:dyDescent="0.25">
      <c r="B37" s="11">
        <v>1</v>
      </c>
      <c r="C37" s="12">
        <v>796</v>
      </c>
      <c r="D37" s="11" t="s">
        <v>40</v>
      </c>
      <c r="E37" s="13">
        <v>0</v>
      </c>
      <c r="F37" s="13">
        <v>0</v>
      </c>
      <c r="G37" s="13">
        <v>0</v>
      </c>
      <c r="H37" s="14">
        <v>0</v>
      </c>
    </row>
    <row r="38" spans="2:8" x14ac:dyDescent="0.25">
      <c r="B38" s="11">
        <v>1</v>
      </c>
      <c r="C38" s="12">
        <v>822</v>
      </c>
      <c r="D38" s="11" t="s">
        <v>41</v>
      </c>
      <c r="E38" s="13">
        <v>0</v>
      </c>
      <c r="F38" s="13">
        <v>0</v>
      </c>
      <c r="G38" s="13">
        <v>0</v>
      </c>
      <c r="H38" s="14">
        <v>0</v>
      </c>
    </row>
    <row r="39" spans="2:8" x14ac:dyDescent="0.25">
      <c r="B39" s="11">
        <v>1</v>
      </c>
      <c r="C39" s="12">
        <v>1165</v>
      </c>
      <c r="D39" s="11" t="s">
        <v>42</v>
      </c>
      <c r="E39" s="13">
        <v>0</v>
      </c>
      <c r="F39" s="13">
        <v>0</v>
      </c>
      <c r="G39" s="13">
        <v>0</v>
      </c>
      <c r="H39" s="14">
        <v>0</v>
      </c>
    </row>
    <row r="40" spans="2:8" x14ac:dyDescent="0.25">
      <c r="B40" s="11">
        <v>1</v>
      </c>
      <c r="C40" s="12">
        <v>1003</v>
      </c>
      <c r="D40" s="11" t="s">
        <v>43</v>
      </c>
      <c r="E40" s="13">
        <v>0</v>
      </c>
      <c r="F40" s="13">
        <v>0</v>
      </c>
      <c r="G40" s="13">
        <v>0</v>
      </c>
      <c r="H40" s="14">
        <v>0</v>
      </c>
    </row>
    <row r="41" spans="2:8" x14ac:dyDescent="0.25">
      <c r="B41" s="11">
        <v>1</v>
      </c>
      <c r="C41" s="12">
        <v>1166</v>
      </c>
      <c r="D41" s="11" t="s">
        <v>44</v>
      </c>
      <c r="E41" s="13">
        <v>0</v>
      </c>
      <c r="F41" s="13">
        <v>0</v>
      </c>
      <c r="G41" s="13">
        <v>0</v>
      </c>
      <c r="H41" s="14">
        <v>0</v>
      </c>
    </row>
    <row r="42" spans="2:8" x14ac:dyDescent="0.25">
      <c r="B42" s="11">
        <v>1</v>
      </c>
      <c r="C42" s="12">
        <v>903</v>
      </c>
      <c r="D42" s="11" t="s">
        <v>45</v>
      </c>
      <c r="E42" s="13">
        <v>1372.5</v>
      </c>
      <c r="F42" s="13">
        <v>-1372.5</v>
      </c>
      <c r="G42" s="13">
        <v>0</v>
      </c>
      <c r="H42" s="14">
        <v>0</v>
      </c>
    </row>
    <row r="43" spans="2:8" x14ac:dyDescent="0.25">
      <c r="B43" s="11">
        <v>1</v>
      </c>
      <c r="C43" s="12">
        <v>792</v>
      </c>
      <c r="D43" s="11" t="s">
        <v>301</v>
      </c>
      <c r="E43" s="13">
        <v>96.78</v>
      </c>
      <c r="F43" s="13">
        <v>0</v>
      </c>
      <c r="G43" s="13">
        <v>0</v>
      </c>
      <c r="H43" s="14">
        <v>0</v>
      </c>
    </row>
    <row r="44" spans="2:8" x14ac:dyDescent="0.25">
      <c r="B44" s="11">
        <v>1</v>
      </c>
      <c r="C44" s="12">
        <v>634</v>
      </c>
      <c r="D44" s="11" t="s">
        <v>48</v>
      </c>
      <c r="E44" s="13">
        <v>0</v>
      </c>
      <c r="F44" s="13">
        <v>0</v>
      </c>
      <c r="G44" s="13">
        <v>0</v>
      </c>
      <c r="H44" s="14">
        <v>0</v>
      </c>
    </row>
    <row r="45" spans="2:8" x14ac:dyDescent="0.25">
      <c r="B45" s="11">
        <v>1</v>
      </c>
      <c r="C45" s="12">
        <v>664</v>
      </c>
      <c r="D45" s="11" t="s">
        <v>49</v>
      </c>
      <c r="E45" s="13">
        <v>4569.88</v>
      </c>
      <c r="F45" s="13">
        <v>0</v>
      </c>
      <c r="G45" s="13">
        <v>0</v>
      </c>
      <c r="H45" s="14">
        <v>0</v>
      </c>
    </row>
    <row r="46" spans="2:8" x14ac:dyDescent="0.25">
      <c r="B46" s="11">
        <v>1</v>
      </c>
      <c r="C46" s="12">
        <v>580</v>
      </c>
      <c r="D46" s="11" t="s">
        <v>50</v>
      </c>
      <c r="E46" s="13">
        <v>0</v>
      </c>
      <c r="F46" s="13">
        <v>0</v>
      </c>
      <c r="G46" s="13">
        <v>0</v>
      </c>
      <c r="H46" s="14">
        <v>0</v>
      </c>
    </row>
    <row r="47" spans="2:8" x14ac:dyDescent="0.25">
      <c r="B47" s="11">
        <v>1</v>
      </c>
      <c r="C47" s="12">
        <v>225</v>
      </c>
      <c r="D47" s="11" t="s">
        <v>51</v>
      </c>
      <c r="E47" s="13">
        <v>0</v>
      </c>
      <c r="F47" s="13">
        <v>0</v>
      </c>
      <c r="G47" s="13">
        <v>0</v>
      </c>
      <c r="H47" s="14">
        <v>0</v>
      </c>
    </row>
    <row r="48" spans="2:8" x14ac:dyDescent="0.25">
      <c r="B48" s="11">
        <v>1</v>
      </c>
      <c r="C48" s="12">
        <v>274</v>
      </c>
      <c r="D48" s="11" t="s">
        <v>302</v>
      </c>
      <c r="E48" s="13">
        <v>0</v>
      </c>
      <c r="F48" s="13">
        <v>0</v>
      </c>
      <c r="G48" s="13">
        <v>0</v>
      </c>
      <c r="H48" s="14">
        <v>0</v>
      </c>
    </row>
    <row r="49" spans="2:8" x14ac:dyDescent="0.25">
      <c r="B49" s="11">
        <v>1</v>
      </c>
      <c r="C49" s="12">
        <v>1029</v>
      </c>
      <c r="D49" s="11" t="s">
        <v>53</v>
      </c>
      <c r="E49" s="13">
        <v>308.55</v>
      </c>
      <c r="F49" s="13">
        <v>0</v>
      </c>
      <c r="G49" s="13">
        <v>0</v>
      </c>
      <c r="H49" s="14">
        <v>0</v>
      </c>
    </row>
    <row r="50" spans="2:8" x14ac:dyDescent="0.25">
      <c r="B50" s="11">
        <v>1</v>
      </c>
      <c r="C50" s="12">
        <v>275</v>
      </c>
      <c r="D50" s="11" t="s">
        <v>54</v>
      </c>
      <c r="E50" s="13">
        <v>0</v>
      </c>
      <c r="F50" s="13">
        <v>0</v>
      </c>
      <c r="G50" s="13">
        <v>0</v>
      </c>
      <c r="H50" s="14">
        <v>0</v>
      </c>
    </row>
    <row r="51" spans="2:8" x14ac:dyDescent="0.25">
      <c r="B51" s="11">
        <v>1</v>
      </c>
      <c r="C51" s="12">
        <v>197</v>
      </c>
      <c r="D51" s="11" t="s">
        <v>55</v>
      </c>
      <c r="E51" s="13">
        <v>2564.61</v>
      </c>
      <c r="F51" s="13">
        <v>0</v>
      </c>
      <c r="G51" s="13">
        <v>0</v>
      </c>
      <c r="H51" s="14">
        <v>0</v>
      </c>
    </row>
    <row r="52" spans="2:8" x14ac:dyDescent="0.25">
      <c r="B52" s="11">
        <v>1</v>
      </c>
      <c r="C52" s="12">
        <v>1167</v>
      </c>
      <c r="D52" s="11" t="s">
        <v>56</v>
      </c>
      <c r="E52" s="13">
        <v>0</v>
      </c>
      <c r="F52" s="13">
        <v>0</v>
      </c>
      <c r="G52" s="13">
        <v>0</v>
      </c>
      <c r="H52" s="14">
        <v>0</v>
      </c>
    </row>
    <row r="53" spans="2:8" x14ac:dyDescent="0.25">
      <c r="B53" s="11">
        <v>1</v>
      </c>
      <c r="C53" s="12">
        <v>793</v>
      </c>
      <c r="D53" s="11" t="s">
        <v>57</v>
      </c>
      <c r="E53" s="13">
        <v>170.1</v>
      </c>
      <c r="F53" s="13">
        <v>-170.1</v>
      </c>
      <c r="G53" s="13">
        <v>0</v>
      </c>
      <c r="H53" s="14">
        <v>0</v>
      </c>
    </row>
    <row r="54" spans="2:8" x14ac:dyDescent="0.25">
      <c r="B54" s="11">
        <v>1</v>
      </c>
      <c r="C54" s="12">
        <v>322</v>
      </c>
      <c r="D54" s="11" t="s">
        <v>58</v>
      </c>
      <c r="E54" s="13">
        <v>0</v>
      </c>
      <c r="F54" s="13">
        <v>0</v>
      </c>
      <c r="G54" s="13">
        <v>0</v>
      </c>
      <c r="H54" s="14">
        <v>0</v>
      </c>
    </row>
    <row r="55" spans="2:8" x14ac:dyDescent="0.25">
      <c r="B55" s="11">
        <v>1</v>
      </c>
      <c r="C55" s="12">
        <v>270</v>
      </c>
      <c r="D55" s="11" t="s">
        <v>303</v>
      </c>
      <c r="E55" s="13">
        <v>443.87</v>
      </c>
      <c r="F55" s="13">
        <v>0</v>
      </c>
      <c r="G55" s="13">
        <v>0</v>
      </c>
      <c r="H55" s="14">
        <v>0</v>
      </c>
    </row>
    <row r="56" spans="2:8" x14ac:dyDescent="0.25">
      <c r="B56" s="11">
        <v>1</v>
      </c>
      <c r="C56" s="12">
        <v>665</v>
      </c>
      <c r="D56" s="11" t="s">
        <v>60</v>
      </c>
      <c r="E56" s="13">
        <v>3429.35</v>
      </c>
      <c r="F56" s="13">
        <v>0</v>
      </c>
      <c r="G56" s="13">
        <v>0</v>
      </c>
      <c r="H56" s="14">
        <v>0</v>
      </c>
    </row>
    <row r="57" spans="2:8" x14ac:dyDescent="0.25">
      <c r="B57" s="11">
        <v>1</v>
      </c>
      <c r="C57" s="12">
        <v>96</v>
      </c>
      <c r="D57" s="11" t="s">
        <v>61</v>
      </c>
      <c r="E57" s="13">
        <v>261.3</v>
      </c>
      <c r="F57" s="13">
        <v>-261.3</v>
      </c>
      <c r="G57" s="13">
        <v>0</v>
      </c>
      <c r="H57" s="14">
        <v>0</v>
      </c>
    </row>
    <row r="58" spans="2:8" x14ac:dyDescent="0.25">
      <c r="B58" s="11">
        <v>1</v>
      </c>
      <c r="C58" s="12">
        <v>425</v>
      </c>
      <c r="D58" s="11" t="s">
        <v>62</v>
      </c>
      <c r="E58" s="13">
        <v>0</v>
      </c>
      <c r="F58" s="13">
        <v>0</v>
      </c>
      <c r="G58" s="13">
        <v>0</v>
      </c>
      <c r="H58" s="14">
        <v>0</v>
      </c>
    </row>
    <row r="59" spans="2:8" x14ac:dyDescent="0.25">
      <c r="B59" s="11">
        <v>1</v>
      </c>
      <c r="C59" s="12">
        <v>216</v>
      </c>
      <c r="D59" s="11" t="s">
        <v>63</v>
      </c>
      <c r="E59" s="13">
        <v>1790.71</v>
      </c>
      <c r="F59" s="13">
        <v>-1790.71</v>
      </c>
      <c r="G59" s="13">
        <v>0</v>
      </c>
      <c r="H59" s="14">
        <v>0</v>
      </c>
    </row>
    <row r="60" spans="2:8" x14ac:dyDescent="0.25">
      <c r="B60" s="11">
        <v>1</v>
      </c>
      <c r="C60" s="12">
        <v>207</v>
      </c>
      <c r="D60" s="11" t="s">
        <v>64</v>
      </c>
      <c r="E60" s="13">
        <v>0</v>
      </c>
      <c r="F60" s="13">
        <v>0</v>
      </c>
      <c r="G60" s="13">
        <v>0</v>
      </c>
      <c r="H60" s="14">
        <v>0</v>
      </c>
    </row>
    <row r="61" spans="2:8" x14ac:dyDescent="0.25">
      <c r="B61" s="11">
        <v>1</v>
      </c>
      <c r="C61" s="12">
        <v>794</v>
      </c>
      <c r="D61" s="11" t="s">
        <v>65</v>
      </c>
      <c r="E61" s="13">
        <v>1324.92</v>
      </c>
      <c r="F61" s="13">
        <v>0</v>
      </c>
      <c r="G61" s="13">
        <v>0</v>
      </c>
      <c r="H61" s="14">
        <v>0</v>
      </c>
    </row>
    <row r="62" spans="2:8" x14ac:dyDescent="0.25">
      <c r="B62" s="11">
        <v>1</v>
      </c>
      <c r="C62" s="12">
        <v>739</v>
      </c>
      <c r="D62" s="11" t="s">
        <v>66</v>
      </c>
      <c r="E62" s="13">
        <v>114.76</v>
      </c>
      <c r="F62" s="13">
        <v>-114.76</v>
      </c>
      <c r="G62" s="13">
        <v>0</v>
      </c>
      <c r="H62" s="14">
        <v>0</v>
      </c>
    </row>
    <row r="63" spans="2:8" x14ac:dyDescent="0.25">
      <c r="B63" s="11">
        <v>1</v>
      </c>
      <c r="C63" s="12">
        <v>286</v>
      </c>
      <c r="D63" s="11" t="s">
        <v>67</v>
      </c>
      <c r="E63" s="13">
        <v>0</v>
      </c>
      <c r="F63" s="13">
        <v>0</v>
      </c>
      <c r="G63" s="13">
        <v>0</v>
      </c>
      <c r="H63" s="14">
        <v>0</v>
      </c>
    </row>
    <row r="64" spans="2:8" x14ac:dyDescent="0.25">
      <c r="B64" s="11">
        <v>1</v>
      </c>
      <c r="C64" s="12">
        <v>851</v>
      </c>
      <c r="D64" s="11" t="s">
        <v>68</v>
      </c>
      <c r="E64" s="13">
        <v>2518.5300000000002</v>
      </c>
      <c r="F64" s="13">
        <v>0</v>
      </c>
      <c r="G64" s="13">
        <v>0</v>
      </c>
      <c r="H64" s="14">
        <v>0</v>
      </c>
    </row>
    <row r="65" spans="2:8" x14ac:dyDescent="0.25">
      <c r="B65" s="11">
        <v>1</v>
      </c>
      <c r="C65" s="12">
        <v>581</v>
      </c>
      <c r="D65" s="11" t="s">
        <v>69</v>
      </c>
      <c r="E65" s="13">
        <v>111.18</v>
      </c>
      <c r="F65" s="13">
        <v>-111.18</v>
      </c>
      <c r="G65" s="13">
        <v>0</v>
      </c>
      <c r="H65" s="14">
        <v>0</v>
      </c>
    </row>
    <row r="66" spans="2:8" x14ac:dyDescent="0.25">
      <c r="B66" s="11">
        <v>1</v>
      </c>
      <c r="C66" s="12">
        <v>681</v>
      </c>
      <c r="D66" s="11" t="s">
        <v>70</v>
      </c>
      <c r="E66" s="13">
        <v>946.56</v>
      </c>
      <c r="F66" s="13">
        <v>0</v>
      </c>
      <c r="G66" s="13">
        <v>0</v>
      </c>
      <c r="H66" s="14">
        <v>0</v>
      </c>
    </row>
    <row r="67" spans="2:8" x14ac:dyDescent="0.25">
      <c r="B67" s="11">
        <v>1</v>
      </c>
      <c r="C67" s="12">
        <v>103</v>
      </c>
      <c r="D67" s="11" t="s">
        <v>71</v>
      </c>
      <c r="E67" s="13">
        <v>0</v>
      </c>
      <c r="F67" s="13">
        <v>0</v>
      </c>
      <c r="G67" s="13">
        <v>0</v>
      </c>
      <c r="H67" s="14">
        <v>0</v>
      </c>
    </row>
    <row r="68" spans="2:8" x14ac:dyDescent="0.25">
      <c r="B68" s="11">
        <v>1</v>
      </c>
      <c r="C68" s="12">
        <v>781</v>
      </c>
      <c r="D68" s="11" t="s">
        <v>72</v>
      </c>
      <c r="E68" s="13">
        <v>161.84</v>
      </c>
      <c r="F68" s="13">
        <v>0</v>
      </c>
      <c r="G68" s="13">
        <v>0</v>
      </c>
      <c r="H68" s="14">
        <v>0</v>
      </c>
    </row>
    <row r="69" spans="2:8" x14ac:dyDescent="0.25">
      <c r="B69" s="11">
        <v>1</v>
      </c>
      <c r="C69" s="12">
        <v>1025</v>
      </c>
      <c r="D69" s="11" t="s">
        <v>73</v>
      </c>
      <c r="E69" s="13">
        <v>112.91</v>
      </c>
      <c r="F69" s="13">
        <v>0</v>
      </c>
      <c r="G69" s="13">
        <v>0</v>
      </c>
      <c r="H69" s="14">
        <v>0</v>
      </c>
    </row>
    <row r="70" spans="2:8" x14ac:dyDescent="0.25">
      <c r="B70" s="11">
        <v>1</v>
      </c>
      <c r="C70" s="12">
        <v>276</v>
      </c>
      <c r="D70" s="11" t="s">
        <v>304</v>
      </c>
      <c r="E70" s="13">
        <v>0</v>
      </c>
      <c r="F70" s="13">
        <v>0</v>
      </c>
      <c r="G70" s="13">
        <v>0</v>
      </c>
      <c r="H70" s="14">
        <v>0</v>
      </c>
    </row>
    <row r="71" spans="2:8" x14ac:dyDescent="0.25">
      <c r="B71" s="11">
        <v>1</v>
      </c>
      <c r="C71" s="12">
        <v>852</v>
      </c>
      <c r="D71" s="11" t="s">
        <v>76</v>
      </c>
      <c r="E71" s="13">
        <v>0</v>
      </c>
      <c r="F71" s="13">
        <v>0</v>
      </c>
      <c r="G71" s="13">
        <v>0</v>
      </c>
      <c r="H71" s="14">
        <v>0</v>
      </c>
    </row>
    <row r="72" spans="2:8" x14ac:dyDescent="0.25">
      <c r="B72" s="11">
        <v>1</v>
      </c>
      <c r="C72" s="12">
        <v>217</v>
      </c>
      <c r="D72" s="11" t="s">
        <v>77</v>
      </c>
      <c r="E72" s="13">
        <v>96.78</v>
      </c>
      <c r="F72" s="13">
        <v>0</v>
      </c>
      <c r="G72" s="13">
        <v>0</v>
      </c>
      <c r="H72" s="14">
        <v>0</v>
      </c>
    </row>
    <row r="73" spans="2:8" x14ac:dyDescent="0.25">
      <c r="B73" s="11">
        <v>1</v>
      </c>
      <c r="C73" s="12">
        <v>1168</v>
      </c>
      <c r="D73" s="11" t="s">
        <v>78</v>
      </c>
      <c r="E73" s="13">
        <v>0</v>
      </c>
      <c r="F73" s="13">
        <v>0</v>
      </c>
      <c r="G73" s="13">
        <v>0</v>
      </c>
      <c r="H73" s="14">
        <v>0</v>
      </c>
    </row>
    <row r="74" spans="2:8" x14ac:dyDescent="0.25">
      <c r="B74" s="11">
        <v>1</v>
      </c>
      <c r="C74" s="12">
        <v>426</v>
      </c>
      <c r="D74" s="11" t="s">
        <v>79</v>
      </c>
      <c r="E74" s="13">
        <v>968.32</v>
      </c>
      <c r="F74" s="13">
        <v>0</v>
      </c>
      <c r="G74" s="13">
        <v>0</v>
      </c>
      <c r="H74" s="14">
        <v>0</v>
      </c>
    </row>
    <row r="75" spans="2:8" x14ac:dyDescent="0.25">
      <c r="B75" s="11">
        <v>1</v>
      </c>
      <c r="C75" s="12">
        <v>296</v>
      </c>
      <c r="D75" s="11" t="s">
        <v>80</v>
      </c>
      <c r="E75" s="13">
        <v>0</v>
      </c>
      <c r="F75" s="13">
        <v>0</v>
      </c>
      <c r="G75" s="13">
        <v>0</v>
      </c>
      <c r="H75" s="14">
        <v>0</v>
      </c>
    </row>
    <row r="76" spans="2:8" x14ac:dyDescent="0.25">
      <c r="B76" s="11">
        <v>1</v>
      </c>
      <c r="C76" s="12">
        <v>1342</v>
      </c>
      <c r="D76" s="11" t="s">
        <v>305</v>
      </c>
      <c r="E76" s="13">
        <v>140.16</v>
      </c>
      <c r="F76" s="13">
        <v>-140.16</v>
      </c>
      <c r="G76" s="13">
        <v>0</v>
      </c>
      <c r="H76" s="14">
        <v>0</v>
      </c>
    </row>
    <row r="77" spans="2:8" x14ac:dyDescent="0.25">
      <c r="B77" s="11">
        <v>1</v>
      </c>
      <c r="C77" s="12">
        <v>277</v>
      </c>
      <c r="D77" s="11" t="s">
        <v>82</v>
      </c>
      <c r="E77" s="13">
        <v>0</v>
      </c>
      <c r="F77" s="13">
        <v>0</v>
      </c>
      <c r="G77" s="13">
        <v>0</v>
      </c>
      <c r="H77" s="14">
        <v>0</v>
      </c>
    </row>
    <row r="78" spans="2:8" x14ac:dyDescent="0.25">
      <c r="B78" s="11">
        <v>1</v>
      </c>
      <c r="C78" s="12">
        <v>393</v>
      </c>
      <c r="D78" s="11" t="s">
        <v>83</v>
      </c>
      <c r="E78" s="13">
        <v>154.18</v>
      </c>
      <c r="F78" s="13">
        <v>0</v>
      </c>
      <c r="G78" s="13">
        <v>0</v>
      </c>
      <c r="H78" s="14">
        <v>0</v>
      </c>
    </row>
    <row r="79" spans="2:8" x14ac:dyDescent="0.25">
      <c r="B79" s="11">
        <v>1</v>
      </c>
      <c r="C79" s="12">
        <v>367</v>
      </c>
      <c r="D79" s="11" t="s">
        <v>84</v>
      </c>
      <c r="E79" s="13">
        <v>642.32999999999993</v>
      </c>
      <c r="F79" s="13">
        <v>0</v>
      </c>
      <c r="G79" s="13">
        <v>0</v>
      </c>
      <c r="H79" s="14">
        <v>0</v>
      </c>
    </row>
    <row r="80" spans="2:8" x14ac:dyDescent="0.25">
      <c r="B80" s="11">
        <v>1</v>
      </c>
      <c r="C80" s="12">
        <v>356</v>
      </c>
      <c r="D80" s="11" t="s">
        <v>85</v>
      </c>
      <c r="E80" s="13">
        <v>0</v>
      </c>
      <c r="F80" s="13">
        <v>0</v>
      </c>
      <c r="G80" s="13">
        <v>0</v>
      </c>
      <c r="H80" s="14">
        <v>0</v>
      </c>
    </row>
    <row r="81" spans="2:8" x14ac:dyDescent="0.25">
      <c r="B81" s="11">
        <v>1</v>
      </c>
      <c r="C81" s="12">
        <v>278</v>
      </c>
      <c r="D81" s="11" t="s">
        <v>86</v>
      </c>
      <c r="E81" s="13">
        <v>0</v>
      </c>
      <c r="F81" s="13">
        <v>0</v>
      </c>
      <c r="G81" s="13">
        <v>0</v>
      </c>
      <c r="H81" s="14">
        <v>0</v>
      </c>
    </row>
    <row r="82" spans="2:8" x14ac:dyDescent="0.25">
      <c r="B82" s="11">
        <v>1</v>
      </c>
      <c r="C82" s="12">
        <v>1030</v>
      </c>
      <c r="D82" s="11" t="s">
        <v>306</v>
      </c>
      <c r="E82" s="13">
        <v>0</v>
      </c>
      <c r="F82" s="13">
        <v>0</v>
      </c>
      <c r="G82" s="13">
        <v>0</v>
      </c>
      <c r="H82" s="14">
        <v>0</v>
      </c>
    </row>
    <row r="83" spans="2:8" x14ac:dyDescent="0.25">
      <c r="B83" s="11">
        <v>1</v>
      </c>
      <c r="C83" s="12">
        <v>1013</v>
      </c>
      <c r="D83" s="11" t="s">
        <v>307</v>
      </c>
      <c r="E83" s="13">
        <v>109.44</v>
      </c>
      <c r="F83" s="13">
        <v>0</v>
      </c>
      <c r="G83" s="13">
        <v>0</v>
      </c>
      <c r="H83" s="14">
        <v>0</v>
      </c>
    </row>
    <row r="84" spans="2:8" x14ac:dyDescent="0.25">
      <c r="B84" s="11">
        <v>1</v>
      </c>
      <c r="C84" s="12">
        <v>323</v>
      </c>
      <c r="D84" s="11" t="s">
        <v>89</v>
      </c>
      <c r="E84" s="13">
        <v>0</v>
      </c>
      <c r="F84" s="13">
        <v>0</v>
      </c>
      <c r="G84" s="13">
        <v>0</v>
      </c>
      <c r="H84" s="14">
        <v>0</v>
      </c>
    </row>
    <row r="85" spans="2:8" x14ac:dyDescent="0.25">
      <c r="B85" s="11">
        <v>1</v>
      </c>
      <c r="C85" s="12">
        <v>368</v>
      </c>
      <c r="D85" s="11" t="s">
        <v>91</v>
      </c>
      <c r="E85" s="13">
        <v>417</v>
      </c>
      <c r="F85" s="13">
        <v>0</v>
      </c>
      <c r="G85" s="13">
        <v>0</v>
      </c>
      <c r="H85" s="14">
        <v>0</v>
      </c>
    </row>
    <row r="86" spans="2:8" x14ac:dyDescent="0.25">
      <c r="B86" s="11">
        <v>1</v>
      </c>
      <c r="C86" s="12">
        <v>332</v>
      </c>
      <c r="D86" s="11" t="s">
        <v>92</v>
      </c>
      <c r="E86" s="13">
        <v>2447.9500000000003</v>
      </c>
      <c r="F86" s="13">
        <v>0</v>
      </c>
      <c r="G86" s="13">
        <v>0</v>
      </c>
      <c r="H86" s="14">
        <v>0</v>
      </c>
    </row>
    <row r="87" spans="2:8" x14ac:dyDescent="0.25">
      <c r="B87" s="11">
        <v>1</v>
      </c>
      <c r="C87" s="12">
        <v>226</v>
      </c>
      <c r="D87" s="11" t="s">
        <v>93</v>
      </c>
      <c r="E87" s="13">
        <v>0</v>
      </c>
      <c r="F87" s="13">
        <v>0</v>
      </c>
      <c r="G87" s="13">
        <v>0</v>
      </c>
      <c r="H87" s="14">
        <v>0</v>
      </c>
    </row>
    <row r="88" spans="2:8" x14ac:dyDescent="0.25">
      <c r="B88" s="11">
        <v>1</v>
      </c>
      <c r="C88" s="12">
        <v>5427</v>
      </c>
      <c r="D88" s="11" t="s">
        <v>308</v>
      </c>
      <c r="E88" s="13">
        <v>0</v>
      </c>
      <c r="F88" s="13">
        <v>0</v>
      </c>
      <c r="G88" s="13">
        <v>0</v>
      </c>
      <c r="H88" s="14">
        <v>0</v>
      </c>
    </row>
    <row r="89" spans="2:8" x14ac:dyDescent="0.25">
      <c r="B89" s="11">
        <v>1</v>
      </c>
      <c r="C89" s="12">
        <v>1019</v>
      </c>
      <c r="D89" s="11" t="s">
        <v>96</v>
      </c>
      <c r="E89" s="13">
        <v>843.2</v>
      </c>
      <c r="F89" s="13">
        <v>-843.2</v>
      </c>
      <c r="G89" s="13">
        <v>0</v>
      </c>
      <c r="H89" s="14">
        <v>0</v>
      </c>
    </row>
    <row r="90" spans="2:8" x14ac:dyDescent="0.25">
      <c r="B90" s="11">
        <v>1</v>
      </c>
      <c r="C90" s="12">
        <v>264</v>
      </c>
      <c r="D90" s="11" t="s">
        <v>97</v>
      </c>
      <c r="E90" s="13">
        <v>0</v>
      </c>
      <c r="F90" s="13">
        <v>0</v>
      </c>
      <c r="G90" s="13">
        <v>0</v>
      </c>
      <c r="H90" s="14">
        <v>0</v>
      </c>
    </row>
    <row r="91" spans="2:8" x14ac:dyDescent="0.25">
      <c r="B91" s="11">
        <v>1</v>
      </c>
      <c r="C91" s="12">
        <v>390</v>
      </c>
      <c r="D91" s="11" t="s">
        <v>98</v>
      </c>
      <c r="E91" s="13">
        <v>0</v>
      </c>
      <c r="F91" s="13">
        <v>0</v>
      </c>
      <c r="G91" s="13">
        <v>0</v>
      </c>
      <c r="H91" s="14">
        <v>0</v>
      </c>
    </row>
    <row r="92" spans="2:8" x14ac:dyDescent="0.25">
      <c r="B92" s="11">
        <v>1</v>
      </c>
      <c r="C92" s="12">
        <v>330</v>
      </c>
      <c r="D92" s="11" t="s">
        <v>309</v>
      </c>
      <c r="E92" s="13">
        <v>345.87</v>
      </c>
      <c r="F92" s="13">
        <v>0</v>
      </c>
      <c r="G92" s="13">
        <v>0</v>
      </c>
      <c r="H92" s="14">
        <v>0</v>
      </c>
    </row>
    <row r="93" spans="2:8" x14ac:dyDescent="0.25">
      <c r="B93" s="11">
        <v>1</v>
      </c>
      <c r="C93" s="12">
        <v>198</v>
      </c>
      <c r="D93" s="11" t="s">
        <v>100</v>
      </c>
      <c r="E93" s="13">
        <v>0</v>
      </c>
      <c r="F93" s="13">
        <v>0</v>
      </c>
      <c r="G93" s="13">
        <v>0</v>
      </c>
      <c r="H93" s="14">
        <v>0</v>
      </c>
    </row>
    <row r="94" spans="2:8" x14ac:dyDescent="0.25">
      <c r="B94" s="11">
        <v>1</v>
      </c>
      <c r="C94" s="12">
        <v>333</v>
      </c>
      <c r="D94" s="11" t="s">
        <v>101</v>
      </c>
      <c r="E94" s="13">
        <v>719.19</v>
      </c>
      <c r="F94" s="13">
        <v>0</v>
      </c>
      <c r="G94" s="13">
        <v>0</v>
      </c>
      <c r="H94" s="14">
        <v>0</v>
      </c>
    </row>
    <row r="95" spans="2:8" x14ac:dyDescent="0.25">
      <c r="B95" s="11">
        <v>1</v>
      </c>
      <c r="C95" s="12">
        <v>827</v>
      </c>
      <c r="D95" s="11" t="s">
        <v>102</v>
      </c>
      <c r="E95" s="13">
        <v>112.91</v>
      </c>
      <c r="F95" s="13">
        <v>-112.91</v>
      </c>
      <c r="G95" s="13">
        <v>0</v>
      </c>
      <c r="H95" s="14">
        <v>0</v>
      </c>
    </row>
    <row r="96" spans="2:8" x14ac:dyDescent="0.25">
      <c r="B96" s="11">
        <v>1</v>
      </c>
      <c r="C96" s="12">
        <v>682</v>
      </c>
      <c r="D96" s="11" t="s">
        <v>103</v>
      </c>
      <c r="E96" s="13">
        <v>0</v>
      </c>
      <c r="F96" s="13">
        <v>0</v>
      </c>
      <c r="G96" s="13">
        <v>0</v>
      </c>
      <c r="H96" s="14">
        <v>0</v>
      </c>
    </row>
    <row r="97" spans="2:8" x14ac:dyDescent="0.25">
      <c r="B97" s="11">
        <v>1</v>
      </c>
      <c r="C97" s="12">
        <v>1020</v>
      </c>
      <c r="D97" s="11" t="s">
        <v>104</v>
      </c>
      <c r="E97" s="13">
        <v>3675.45</v>
      </c>
      <c r="F97" s="13">
        <v>0</v>
      </c>
      <c r="G97" s="13">
        <v>0</v>
      </c>
      <c r="H97" s="14">
        <v>0</v>
      </c>
    </row>
    <row r="98" spans="2:8" x14ac:dyDescent="0.25">
      <c r="B98" s="11">
        <v>1</v>
      </c>
      <c r="C98" s="12">
        <v>199</v>
      </c>
      <c r="D98" s="11" t="s">
        <v>105</v>
      </c>
      <c r="E98" s="13">
        <v>2851.92</v>
      </c>
      <c r="F98" s="13">
        <v>0</v>
      </c>
      <c r="G98" s="13">
        <v>0</v>
      </c>
      <c r="H98" s="14">
        <v>0</v>
      </c>
    </row>
    <row r="99" spans="2:8" x14ac:dyDescent="0.25">
      <c r="B99" s="11">
        <v>1</v>
      </c>
      <c r="C99" s="12">
        <v>853</v>
      </c>
      <c r="D99" s="11" t="s">
        <v>106</v>
      </c>
      <c r="E99" s="13">
        <v>150.28</v>
      </c>
      <c r="F99" s="13">
        <v>0</v>
      </c>
      <c r="G99" s="13">
        <v>0</v>
      </c>
      <c r="H99" s="14">
        <v>0</v>
      </c>
    </row>
    <row r="100" spans="2:8" x14ac:dyDescent="0.25">
      <c r="B100" s="11">
        <v>1</v>
      </c>
      <c r="C100" s="12">
        <v>222</v>
      </c>
      <c r="D100" s="11" t="s">
        <v>108</v>
      </c>
      <c r="E100" s="13">
        <v>1709.56</v>
      </c>
      <c r="F100" s="13">
        <v>0</v>
      </c>
      <c r="G100" s="13">
        <v>0</v>
      </c>
      <c r="H100" s="14">
        <v>0</v>
      </c>
    </row>
    <row r="101" spans="2:8" x14ac:dyDescent="0.25">
      <c r="B101" s="11">
        <v>1</v>
      </c>
      <c r="C101" s="12">
        <v>904</v>
      </c>
      <c r="D101" s="11" t="s">
        <v>109</v>
      </c>
      <c r="E101" s="13">
        <v>297.33</v>
      </c>
      <c r="F101" s="13">
        <v>-297.33</v>
      </c>
      <c r="G101" s="13">
        <v>0</v>
      </c>
      <c r="H101" s="14">
        <v>0</v>
      </c>
    </row>
    <row r="102" spans="2:8" x14ac:dyDescent="0.25">
      <c r="B102" s="11">
        <v>1</v>
      </c>
      <c r="C102" s="12">
        <v>262</v>
      </c>
      <c r="D102" s="11" t="s">
        <v>110</v>
      </c>
      <c r="E102" s="13">
        <v>323.19</v>
      </c>
      <c r="F102" s="13">
        <v>0</v>
      </c>
      <c r="G102" s="13">
        <v>0</v>
      </c>
      <c r="H102" s="14">
        <v>0</v>
      </c>
    </row>
    <row r="103" spans="2:8" x14ac:dyDescent="0.25">
      <c r="B103" s="11">
        <v>1</v>
      </c>
      <c r="C103" s="12">
        <v>244</v>
      </c>
      <c r="D103" s="11" t="s">
        <v>310</v>
      </c>
      <c r="E103" s="13">
        <v>0</v>
      </c>
      <c r="F103" s="13">
        <v>0</v>
      </c>
      <c r="G103" s="13">
        <v>0</v>
      </c>
      <c r="H103" s="14">
        <v>0</v>
      </c>
    </row>
    <row r="104" spans="2:8" x14ac:dyDescent="0.25">
      <c r="B104" s="11">
        <v>1</v>
      </c>
      <c r="C104" s="12">
        <v>798</v>
      </c>
      <c r="D104" s="11" t="s">
        <v>112</v>
      </c>
      <c r="E104" s="13">
        <v>260.82</v>
      </c>
      <c r="F104" s="13">
        <v>0</v>
      </c>
      <c r="G104" s="13">
        <v>0</v>
      </c>
      <c r="H104" s="14">
        <v>0</v>
      </c>
    </row>
    <row r="105" spans="2:8" x14ac:dyDescent="0.25">
      <c r="B105" s="11">
        <v>1</v>
      </c>
      <c r="C105" s="12">
        <v>999</v>
      </c>
      <c r="D105" s="11" t="s">
        <v>113</v>
      </c>
      <c r="E105" s="13">
        <v>0</v>
      </c>
      <c r="F105" s="13">
        <v>0</v>
      </c>
      <c r="G105" s="13">
        <v>0</v>
      </c>
      <c r="H105" s="14">
        <v>0</v>
      </c>
    </row>
    <row r="106" spans="2:8" x14ac:dyDescent="0.25">
      <c r="B106" s="11">
        <v>1</v>
      </c>
      <c r="C106" s="12">
        <v>671</v>
      </c>
      <c r="D106" s="11" t="s">
        <v>114</v>
      </c>
      <c r="E106" s="13">
        <v>1013.94</v>
      </c>
      <c r="F106" s="13">
        <v>0</v>
      </c>
      <c r="G106" s="13">
        <v>0</v>
      </c>
      <c r="H106" s="14">
        <v>0</v>
      </c>
    </row>
    <row r="107" spans="2:8" x14ac:dyDescent="0.25">
      <c r="B107" s="11">
        <v>1</v>
      </c>
      <c r="C107" s="12">
        <v>824</v>
      </c>
      <c r="D107" s="11" t="s">
        <v>115</v>
      </c>
      <c r="E107" s="13">
        <v>80.650000000000006</v>
      </c>
      <c r="F107" s="13">
        <v>0</v>
      </c>
      <c r="G107" s="13">
        <v>0</v>
      </c>
      <c r="H107" s="14">
        <v>0</v>
      </c>
    </row>
    <row r="108" spans="2:8" x14ac:dyDescent="0.25">
      <c r="B108" s="11">
        <v>1</v>
      </c>
      <c r="C108" s="12">
        <v>265</v>
      </c>
      <c r="D108" s="11" t="s">
        <v>311</v>
      </c>
      <c r="E108" s="13">
        <v>0</v>
      </c>
      <c r="F108" s="13">
        <v>0</v>
      </c>
      <c r="G108" s="13">
        <v>0</v>
      </c>
      <c r="H108" s="14">
        <v>0</v>
      </c>
    </row>
    <row r="109" spans="2:8" x14ac:dyDescent="0.25">
      <c r="B109" s="11">
        <v>1</v>
      </c>
      <c r="C109" s="12">
        <v>887</v>
      </c>
      <c r="D109" s="11" t="s">
        <v>117</v>
      </c>
      <c r="E109" s="13">
        <v>181.44</v>
      </c>
      <c r="F109" s="13">
        <v>0</v>
      </c>
      <c r="G109" s="13">
        <v>0</v>
      </c>
      <c r="H109" s="14">
        <v>0</v>
      </c>
    </row>
    <row r="110" spans="2:8" x14ac:dyDescent="0.25">
      <c r="B110" s="11">
        <v>1</v>
      </c>
      <c r="C110" s="12">
        <v>324</v>
      </c>
      <c r="D110" s="11" t="s">
        <v>118</v>
      </c>
      <c r="E110" s="13">
        <v>109.44</v>
      </c>
      <c r="F110" s="13">
        <v>0</v>
      </c>
      <c r="G110" s="13">
        <v>0</v>
      </c>
      <c r="H110" s="14">
        <v>0</v>
      </c>
    </row>
    <row r="111" spans="2:8" x14ac:dyDescent="0.25">
      <c r="B111" s="11">
        <v>1</v>
      </c>
      <c r="C111" s="12">
        <v>888</v>
      </c>
      <c r="D111" s="11" t="s">
        <v>119</v>
      </c>
      <c r="E111" s="13">
        <v>387.09000000000003</v>
      </c>
      <c r="F111" s="13">
        <v>-387.09000000000003</v>
      </c>
      <c r="G111" s="13">
        <v>0</v>
      </c>
      <c r="H111" s="14">
        <v>0</v>
      </c>
    </row>
    <row r="112" spans="2:8" x14ac:dyDescent="0.25">
      <c r="B112" s="11">
        <v>1</v>
      </c>
      <c r="C112" s="12">
        <v>1179</v>
      </c>
      <c r="D112" s="11" t="s">
        <v>120</v>
      </c>
      <c r="E112" s="13">
        <v>1107.72</v>
      </c>
      <c r="F112" s="13">
        <v>-1107.72</v>
      </c>
      <c r="G112" s="13">
        <v>0</v>
      </c>
      <c r="H112" s="14">
        <v>0</v>
      </c>
    </row>
    <row r="113" spans="2:8" x14ac:dyDescent="0.25">
      <c r="B113" s="11">
        <v>1</v>
      </c>
      <c r="C113" s="12">
        <v>597</v>
      </c>
      <c r="D113" s="11" t="s">
        <v>121</v>
      </c>
      <c r="E113" s="13">
        <v>0</v>
      </c>
      <c r="F113" s="13">
        <v>0</v>
      </c>
      <c r="G113" s="13">
        <v>0</v>
      </c>
      <c r="H113" s="14">
        <v>0</v>
      </c>
    </row>
    <row r="114" spans="2:8" x14ac:dyDescent="0.25">
      <c r="B114" s="11">
        <v>1</v>
      </c>
      <c r="C114" s="12">
        <v>280</v>
      </c>
      <c r="D114" s="11" t="s">
        <v>122</v>
      </c>
      <c r="E114" s="13">
        <v>0</v>
      </c>
      <c r="F114" s="13">
        <v>0</v>
      </c>
      <c r="G114" s="13">
        <v>0</v>
      </c>
      <c r="H114" s="14">
        <v>0</v>
      </c>
    </row>
    <row r="115" spans="2:8" x14ac:dyDescent="0.25">
      <c r="B115" s="11">
        <v>1</v>
      </c>
      <c r="C115" s="12">
        <v>666</v>
      </c>
      <c r="D115" s="11" t="s">
        <v>123</v>
      </c>
      <c r="E115" s="13">
        <v>0</v>
      </c>
      <c r="F115" s="13">
        <v>0</v>
      </c>
      <c r="G115" s="13">
        <v>0</v>
      </c>
      <c r="H115" s="14">
        <v>0</v>
      </c>
    </row>
    <row r="116" spans="2:8" x14ac:dyDescent="0.25">
      <c r="B116" s="11">
        <v>1</v>
      </c>
      <c r="C116" s="12">
        <v>1021</v>
      </c>
      <c r="D116" s="11" t="s">
        <v>312</v>
      </c>
      <c r="E116" s="13">
        <v>2438.8000000000002</v>
      </c>
      <c r="F116" s="13">
        <v>0</v>
      </c>
      <c r="G116" s="13">
        <v>0</v>
      </c>
      <c r="H116" s="14">
        <v>0</v>
      </c>
    </row>
    <row r="117" spans="2:8" x14ac:dyDescent="0.25">
      <c r="B117" s="11">
        <v>1</v>
      </c>
      <c r="C117" s="12">
        <v>4955</v>
      </c>
      <c r="D117" s="11" t="s">
        <v>125</v>
      </c>
      <c r="E117" s="13">
        <v>746.92000000000007</v>
      </c>
      <c r="F117" s="13">
        <v>0</v>
      </c>
      <c r="G117" s="13">
        <v>0</v>
      </c>
      <c r="H117" s="14">
        <v>0</v>
      </c>
    </row>
    <row r="118" spans="2:8" x14ac:dyDescent="0.25">
      <c r="B118" s="11">
        <v>1</v>
      </c>
      <c r="C118" s="12">
        <v>740</v>
      </c>
      <c r="D118" s="11" t="s">
        <v>126</v>
      </c>
      <c r="E118" s="13">
        <v>0</v>
      </c>
      <c r="F118" s="13">
        <v>0</v>
      </c>
      <c r="G118" s="13">
        <v>0</v>
      </c>
      <c r="H118" s="14">
        <v>0</v>
      </c>
    </row>
    <row r="119" spans="2:8" x14ac:dyDescent="0.25">
      <c r="B119" s="11">
        <v>1</v>
      </c>
      <c r="C119" s="12">
        <v>435</v>
      </c>
      <c r="D119" s="11" t="s">
        <v>127</v>
      </c>
      <c r="E119" s="13">
        <v>1319.08</v>
      </c>
      <c r="F119" s="13">
        <v>0</v>
      </c>
      <c r="G119" s="13">
        <v>0</v>
      </c>
      <c r="H119" s="14">
        <v>0</v>
      </c>
    </row>
    <row r="120" spans="2:8" x14ac:dyDescent="0.25">
      <c r="B120" s="11">
        <v>1</v>
      </c>
      <c r="C120" s="12">
        <v>218</v>
      </c>
      <c r="D120" s="11" t="s">
        <v>128</v>
      </c>
      <c r="E120" s="13">
        <v>177.9</v>
      </c>
      <c r="F120" s="13">
        <v>-177.9</v>
      </c>
      <c r="G120" s="13">
        <v>0</v>
      </c>
      <c r="H120" s="14">
        <v>0</v>
      </c>
    </row>
    <row r="121" spans="2:8" x14ac:dyDescent="0.25">
      <c r="B121" s="11">
        <v>1</v>
      </c>
      <c r="C121" s="12">
        <v>797</v>
      </c>
      <c r="D121" s="11" t="s">
        <v>129</v>
      </c>
      <c r="E121" s="13">
        <v>0</v>
      </c>
      <c r="F121" s="13">
        <v>0</v>
      </c>
      <c r="G121" s="13">
        <v>0</v>
      </c>
      <c r="H121" s="14">
        <v>0</v>
      </c>
    </row>
    <row r="122" spans="2:8" x14ac:dyDescent="0.25">
      <c r="B122" s="11">
        <v>1</v>
      </c>
      <c r="C122" s="12">
        <v>459</v>
      </c>
      <c r="D122" s="11" t="s">
        <v>130</v>
      </c>
      <c r="E122" s="13">
        <v>300.54000000000002</v>
      </c>
      <c r="F122" s="13">
        <v>0</v>
      </c>
      <c r="G122" s="13">
        <v>0</v>
      </c>
      <c r="H122" s="14">
        <v>0</v>
      </c>
    </row>
    <row r="123" spans="2:8" x14ac:dyDescent="0.25">
      <c r="B123" s="11">
        <v>1</v>
      </c>
      <c r="C123" s="12">
        <v>183</v>
      </c>
      <c r="D123" s="11" t="s">
        <v>132</v>
      </c>
      <c r="E123" s="13">
        <v>0</v>
      </c>
      <c r="F123" s="13">
        <v>0</v>
      </c>
      <c r="G123" s="13">
        <v>0</v>
      </c>
      <c r="H123" s="14">
        <v>0</v>
      </c>
    </row>
    <row r="124" spans="2:8" x14ac:dyDescent="0.25">
      <c r="B124" s="11">
        <v>1</v>
      </c>
      <c r="C124" s="12">
        <v>460</v>
      </c>
      <c r="D124" s="11" t="s">
        <v>134</v>
      </c>
      <c r="E124" s="13">
        <v>0</v>
      </c>
      <c r="F124" s="13">
        <v>0</v>
      </c>
      <c r="G124" s="13">
        <v>0</v>
      </c>
      <c r="H124" s="14">
        <v>0</v>
      </c>
    </row>
    <row r="125" spans="2:8" x14ac:dyDescent="0.25">
      <c r="B125" s="11">
        <v>1</v>
      </c>
      <c r="C125" s="12">
        <v>582</v>
      </c>
      <c r="D125" s="11" t="s">
        <v>135</v>
      </c>
      <c r="E125" s="13">
        <v>570.96</v>
      </c>
      <c r="F125" s="13">
        <v>0</v>
      </c>
      <c r="G125" s="13">
        <v>0</v>
      </c>
      <c r="H125" s="14">
        <v>0</v>
      </c>
    </row>
    <row r="126" spans="2:8" x14ac:dyDescent="0.25">
      <c r="B126" s="11">
        <v>1</v>
      </c>
      <c r="C126" s="12">
        <v>369</v>
      </c>
      <c r="D126" s="11" t="s">
        <v>136</v>
      </c>
      <c r="E126" s="13">
        <v>166.04</v>
      </c>
      <c r="F126" s="13">
        <v>-166.04</v>
      </c>
      <c r="G126" s="13">
        <v>0</v>
      </c>
      <c r="H126" s="14">
        <v>0</v>
      </c>
    </row>
    <row r="127" spans="2:8" x14ac:dyDescent="0.25">
      <c r="B127" s="11">
        <v>1</v>
      </c>
      <c r="C127" s="12">
        <v>427</v>
      </c>
      <c r="D127" s="11" t="s">
        <v>137</v>
      </c>
      <c r="E127" s="13">
        <v>0</v>
      </c>
      <c r="F127" s="13">
        <v>0</v>
      </c>
      <c r="G127" s="13">
        <v>0</v>
      </c>
      <c r="H127" s="14">
        <v>0</v>
      </c>
    </row>
    <row r="128" spans="2:8" x14ac:dyDescent="0.25">
      <c r="B128" s="11">
        <v>1</v>
      </c>
      <c r="C128" s="12">
        <v>583</v>
      </c>
      <c r="D128" s="11" t="s">
        <v>313</v>
      </c>
      <c r="E128" s="13">
        <v>0</v>
      </c>
      <c r="F128" s="13">
        <v>0</v>
      </c>
      <c r="G128" s="13">
        <v>0</v>
      </c>
      <c r="H128" s="14">
        <v>0</v>
      </c>
    </row>
    <row r="129" spans="2:8" x14ac:dyDescent="0.25">
      <c r="B129" s="11">
        <v>1</v>
      </c>
      <c r="C129" s="12">
        <v>1028</v>
      </c>
      <c r="D129" s="11" t="s">
        <v>314</v>
      </c>
      <c r="E129" s="13">
        <v>0</v>
      </c>
      <c r="F129" s="13">
        <v>0</v>
      </c>
      <c r="G129" s="13">
        <v>0</v>
      </c>
      <c r="H129" s="14">
        <v>0</v>
      </c>
    </row>
    <row r="130" spans="2:8" x14ac:dyDescent="0.25">
      <c r="B130" s="11">
        <v>1</v>
      </c>
      <c r="C130" s="12">
        <v>6552</v>
      </c>
      <c r="D130" s="11" t="s">
        <v>315</v>
      </c>
      <c r="E130" s="13">
        <v>0</v>
      </c>
      <c r="F130" s="13">
        <v>0</v>
      </c>
      <c r="G130" s="13">
        <v>0</v>
      </c>
      <c r="H130" s="14">
        <v>0</v>
      </c>
    </row>
    <row r="131" spans="2:8" x14ac:dyDescent="0.25">
      <c r="B131" s="11">
        <v>1</v>
      </c>
      <c r="C131" s="12">
        <v>4581</v>
      </c>
      <c r="D131" s="11" t="s">
        <v>141</v>
      </c>
      <c r="E131" s="13">
        <v>0</v>
      </c>
      <c r="F131" s="13">
        <v>0</v>
      </c>
      <c r="G131" s="13">
        <v>0</v>
      </c>
      <c r="H131" s="14">
        <v>0</v>
      </c>
    </row>
    <row r="132" spans="2:8" x14ac:dyDescent="0.25">
      <c r="B132" s="11">
        <v>1</v>
      </c>
      <c r="C132" s="12">
        <v>101</v>
      </c>
      <c r="D132" s="11" t="s">
        <v>142</v>
      </c>
      <c r="E132" s="13">
        <v>0</v>
      </c>
      <c r="F132" s="13">
        <v>0</v>
      </c>
      <c r="G132" s="13">
        <v>0</v>
      </c>
      <c r="H132" s="14">
        <v>0</v>
      </c>
    </row>
    <row r="133" spans="2:8" x14ac:dyDescent="0.25">
      <c r="B133" s="11">
        <v>1</v>
      </c>
      <c r="C133" s="12">
        <v>281</v>
      </c>
      <c r="D133" s="11" t="s">
        <v>143</v>
      </c>
      <c r="E133" s="13">
        <v>1066.24</v>
      </c>
      <c r="F133" s="13">
        <v>-1066.24</v>
      </c>
      <c r="G133" s="13">
        <v>0</v>
      </c>
      <c r="H133" s="14">
        <v>0</v>
      </c>
    </row>
    <row r="134" spans="2:8" x14ac:dyDescent="0.25">
      <c r="B134" s="11">
        <v>1</v>
      </c>
      <c r="C134" s="12">
        <v>5361</v>
      </c>
      <c r="D134" s="11" t="s">
        <v>144</v>
      </c>
      <c r="E134" s="13">
        <v>0</v>
      </c>
      <c r="F134" s="13">
        <v>0</v>
      </c>
      <c r="G134" s="13">
        <v>0</v>
      </c>
      <c r="H134" s="14">
        <v>0</v>
      </c>
    </row>
    <row r="135" spans="2:8" x14ac:dyDescent="0.25">
      <c r="B135" s="11">
        <v>1</v>
      </c>
      <c r="C135" s="12">
        <v>584</v>
      </c>
      <c r="D135" s="11" t="s">
        <v>145</v>
      </c>
      <c r="E135" s="13">
        <v>111.18</v>
      </c>
      <c r="F135" s="13">
        <v>0</v>
      </c>
      <c r="G135" s="13">
        <v>0</v>
      </c>
      <c r="H135" s="14">
        <v>0</v>
      </c>
    </row>
    <row r="136" spans="2:8" x14ac:dyDescent="0.25">
      <c r="B136" s="11">
        <v>1</v>
      </c>
      <c r="C136" s="12">
        <v>635</v>
      </c>
      <c r="D136" s="11" t="s">
        <v>146</v>
      </c>
      <c r="E136" s="13">
        <v>0</v>
      </c>
      <c r="F136" s="13">
        <v>0</v>
      </c>
      <c r="G136" s="13">
        <v>0</v>
      </c>
      <c r="H136" s="14">
        <v>0</v>
      </c>
    </row>
    <row r="137" spans="2:8" x14ac:dyDescent="0.25">
      <c r="B137" s="11">
        <v>1</v>
      </c>
      <c r="C137" s="12">
        <v>1663</v>
      </c>
      <c r="D137" s="11" t="s">
        <v>316</v>
      </c>
      <c r="E137" s="13">
        <v>0</v>
      </c>
      <c r="F137" s="13">
        <v>0</v>
      </c>
      <c r="G137" s="13">
        <v>0</v>
      </c>
      <c r="H137" s="14">
        <v>0</v>
      </c>
    </row>
    <row r="138" spans="2:8" x14ac:dyDescent="0.25">
      <c r="B138" s="11">
        <v>1</v>
      </c>
      <c r="C138" s="12">
        <v>667</v>
      </c>
      <c r="D138" s="11" t="s">
        <v>148</v>
      </c>
      <c r="E138" s="13">
        <v>113.04</v>
      </c>
      <c r="F138" s="13">
        <v>0</v>
      </c>
      <c r="G138" s="13">
        <v>0</v>
      </c>
      <c r="H138" s="14">
        <v>0</v>
      </c>
    </row>
    <row r="139" spans="2:8" x14ac:dyDescent="0.25">
      <c r="B139" s="11">
        <v>1</v>
      </c>
      <c r="C139" s="12">
        <v>683</v>
      </c>
      <c r="D139" s="11" t="s">
        <v>149</v>
      </c>
      <c r="E139" s="13">
        <v>226.8</v>
      </c>
      <c r="F139" s="13">
        <v>0</v>
      </c>
      <c r="G139" s="13">
        <v>0</v>
      </c>
      <c r="H139" s="14">
        <v>0</v>
      </c>
    </row>
    <row r="140" spans="2:8" x14ac:dyDescent="0.25">
      <c r="B140" s="11">
        <v>1</v>
      </c>
      <c r="C140" s="12">
        <v>668</v>
      </c>
      <c r="D140" s="11" t="s">
        <v>150</v>
      </c>
      <c r="E140" s="13">
        <v>938.27</v>
      </c>
      <c r="F140" s="13">
        <v>0</v>
      </c>
      <c r="G140" s="13">
        <v>0</v>
      </c>
      <c r="H140" s="14">
        <v>0</v>
      </c>
    </row>
    <row r="141" spans="2:8" x14ac:dyDescent="0.25">
      <c r="B141" s="11">
        <v>1</v>
      </c>
      <c r="C141" s="12">
        <v>1022</v>
      </c>
      <c r="D141" s="11" t="s">
        <v>317</v>
      </c>
      <c r="E141" s="13">
        <v>7318.5999999999995</v>
      </c>
      <c r="F141" s="13">
        <v>0</v>
      </c>
      <c r="G141" s="13">
        <v>0</v>
      </c>
      <c r="H141" s="14">
        <v>0</v>
      </c>
    </row>
    <row r="142" spans="2:8" x14ac:dyDescent="0.25">
      <c r="B142" s="11">
        <v>1</v>
      </c>
      <c r="C142" s="12">
        <v>684</v>
      </c>
      <c r="D142" s="11" t="s">
        <v>152</v>
      </c>
      <c r="E142" s="13">
        <v>0</v>
      </c>
      <c r="F142" s="13">
        <v>0</v>
      </c>
      <c r="G142" s="13">
        <v>0</v>
      </c>
      <c r="H142" s="14">
        <v>0</v>
      </c>
    </row>
    <row r="143" spans="2:8" x14ac:dyDescent="0.25">
      <c r="B143" s="11">
        <v>1</v>
      </c>
      <c r="C143" s="12">
        <v>1026</v>
      </c>
      <c r="D143" s="11" t="s">
        <v>153</v>
      </c>
      <c r="E143" s="13">
        <v>2587.3000000000002</v>
      </c>
      <c r="F143" s="13">
        <v>-2587.2400000000002</v>
      </c>
      <c r="G143" s="13">
        <v>0</v>
      </c>
      <c r="H143" s="14">
        <v>0</v>
      </c>
    </row>
    <row r="144" spans="2:8" x14ac:dyDescent="0.25">
      <c r="B144" s="11">
        <v>1</v>
      </c>
      <c r="C144" s="12">
        <v>854</v>
      </c>
      <c r="D144" s="11" t="s">
        <v>154</v>
      </c>
      <c r="E144" s="13">
        <v>0</v>
      </c>
      <c r="F144" s="13">
        <v>0</v>
      </c>
      <c r="G144" s="13">
        <v>0</v>
      </c>
      <c r="H144" s="14">
        <v>0</v>
      </c>
    </row>
    <row r="145" spans="2:8" x14ac:dyDescent="0.25">
      <c r="B145" s="11">
        <v>1</v>
      </c>
      <c r="C145" s="12">
        <v>102</v>
      </c>
      <c r="D145" s="11" t="s">
        <v>157</v>
      </c>
      <c r="E145" s="13">
        <v>150.28</v>
      </c>
      <c r="F145" s="13">
        <v>0</v>
      </c>
      <c r="G145" s="13">
        <v>0</v>
      </c>
      <c r="H145" s="14">
        <v>0</v>
      </c>
    </row>
    <row r="146" spans="2:8" x14ac:dyDescent="0.25">
      <c r="B146" s="11">
        <v>1</v>
      </c>
      <c r="C146" s="12">
        <v>299</v>
      </c>
      <c r="D146" s="11" t="s">
        <v>158</v>
      </c>
      <c r="E146" s="13">
        <v>0</v>
      </c>
      <c r="F146" s="13">
        <v>0</v>
      </c>
      <c r="G146" s="13">
        <v>0</v>
      </c>
      <c r="H146" s="14">
        <v>0</v>
      </c>
    </row>
    <row r="147" spans="2:8" x14ac:dyDescent="0.25">
      <c r="B147" s="11">
        <v>1</v>
      </c>
      <c r="C147" s="12">
        <v>269</v>
      </c>
      <c r="D147" s="11" t="s">
        <v>159</v>
      </c>
      <c r="E147" s="13">
        <v>0</v>
      </c>
      <c r="F147" s="13">
        <v>0</v>
      </c>
      <c r="G147" s="13">
        <v>0</v>
      </c>
      <c r="H147" s="14">
        <v>0</v>
      </c>
    </row>
    <row r="148" spans="2:8" x14ac:dyDescent="0.25">
      <c r="B148" s="11">
        <v>1</v>
      </c>
      <c r="C148" s="12">
        <v>783</v>
      </c>
      <c r="D148" s="11" t="s">
        <v>160</v>
      </c>
      <c r="E148" s="13">
        <v>0</v>
      </c>
      <c r="F148" s="13">
        <v>0</v>
      </c>
      <c r="G148" s="13">
        <v>0</v>
      </c>
      <c r="H148" s="14">
        <v>0</v>
      </c>
    </row>
    <row r="149" spans="2:8" x14ac:dyDescent="0.25">
      <c r="B149" s="11">
        <v>1</v>
      </c>
      <c r="C149" s="12">
        <v>305</v>
      </c>
      <c r="D149" s="11" t="s">
        <v>161</v>
      </c>
      <c r="E149" s="13">
        <v>330.99</v>
      </c>
      <c r="F149" s="13">
        <v>0</v>
      </c>
      <c r="G149" s="13">
        <v>0</v>
      </c>
      <c r="H149" s="14">
        <v>0</v>
      </c>
    </row>
    <row r="150" spans="2:8" x14ac:dyDescent="0.25">
      <c r="B150" s="11">
        <v>1</v>
      </c>
      <c r="C150" s="12">
        <v>1024</v>
      </c>
      <c r="D150" s="11" t="s">
        <v>162</v>
      </c>
      <c r="E150" s="13">
        <v>0</v>
      </c>
      <c r="F150" s="13">
        <v>0</v>
      </c>
      <c r="G150" s="13">
        <v>0</v>
      </c>
      <c r="H150" s="14">
        <v>0</v>
      </c>
    </row>
    <row r="151" spans="2:8" x14ac:dyDescent="0.25">
      <c r="B151" s="11">
        <v>1</v>
      </c>
      <c r="C151" s="12">
        <v>282</v>
      </c>
      <c r="D151" s="11" t="s">
        <v>163</v>
      </c>
      <c r="E151" s="13">
        <v>1162.02</v>
      </c>
      <c r="F151" s="13">
        <v>0</v>
      </c>
      <c r="G151" s="13">
        <v>0</v>
      </c>
      <c r="H151" s="14">
        <v>0</v>
      </c>
    </row>
    <row r="152" spans="2:8" x14ac:dyDescent="0.25">
      <c r="B152" s="11">
        <v>1</v>
      </c>
      <c r="C152" s="12">
        <v>4303</v>
      </c>
      <c r="D152" s="11" t="s">
        <v>164</v>
      </c>
      <c r="E152" s="13">
        <v>317.57000000000005</v>
      </c>
      <c r="F152" s="13">
        <v>0</v>
      </c>
      <c r="G152" s="13">
        <v>0</v>
      </c>
      <c r="H152" s="14">
        <v>0</v>
      </c>
    </row>
    <row r="153" spans="2:8" x14ac:dyDescent="0.25">
      <c r="B153" s="11">
        <v>1</v>
      </c>
      <c r="C153" s="12">
        <v>1015</v>
      </c>
      <c r="D153" s="11" t="s">
        <v>318</v>
      </c>
      <c r="E153" s="13">
        <v>0</v>
      </c>
      <c r="F153" s="13">
        <v>0</v>
      </c>
      <c r="G153" s="13">
        <v>0</v>
      </c>
      <c r="H153" s="14">
        <v>0</v>
      </c>
    </row>
    <row r="154" spans="2:8" x14ac:dyDescent="0.25">
      <c r="B154" s="11">
        <v>1</v>
      </c>
      <c r="C154" s="12">
        <v>370</v>
      </c>
      <c r="D154" s="11" t="s">
        <v>166</v>
      </c>
      <c r="E154" s="13">
        <v>0</v>
      </c>
      <c r="F154" s="13">
        <v>0</v>
      </c>
      <c r="G154" s="13">
        <v>0</v>
      </c>
      <c r="H154" s="14">
        <v>0</v>
      </c>
    </row>
    <row r="155" spans="2:8" x14ac:dyDescent="0.25">
      <c r="B155" s="11">
        <v>1</v>
      </c>
      <c r="C155" s="12">
        <v>297</v>
      </c>
      <c r="D155" s="11" t="s">
        <v>167</v>
      </c>
      <c r="E155" s="13">
        <v>271</v>
      </c>
      <c r="F155" s="13">
        <v>0</v>
      </c>
      <c r="G155" s="13">
        <v>0</v>
      </c>
      <c r="H155" s="14">
        <v>0</v>
      </c>
    </row>
    <row r="156" spans="2:8" x14ac:dyDescent="0.25">
      <c r="B156" s="11">
        <v>1</v>
      </c>
      <c r="C156" s="12">
        <v>248</v>
      </c>
      <c r="D156" s="11" t="s">
        <v>168</v>
      </c>
      <c r="E156" s="13">
        <v>1161.56</v>
      </c>
      <c r="F156" s="13">
        <v>0</v>
      </c>
      <c r="G156" s="13">
        <v>0</v>
      </c>
      <c r="H156" s="14">
        <v>0</v>
      </c>
    </row>
    <row r="157" spans="2:8" x14ac:dyDescent="0.25">
      <c r="B157" s="11">
        <v>1</v>
      </c>
      <c r="C157" s="12">
        <v>227</v>
      </c>
      <c r="D157" s="11" t="s">
        <v>169</v>
      </c>
      <c r="E157" s="13">
        <v>120.96</v>
      </c>
      <c r="F157" s="13">
        <v>-120.96</v>
      </c>
      <c r="G157" s="13">
        <v>0</v>
      </c>
      <c r="H157" s="14">
        <v>0</v>
      </c>
    </row>
    <row r="158" spans="2:8" x14ac:dyDescent="0.25">
      <c r="B158" s="11">
        <v>1</v>
      </c>
      <c r="C158" s="12">
        <v>360</v>
      </c>
      <c r="D158" s="11" t="s">
        <v>170</v>
      </c>
      <c r="E158" s="13">
        <v>221.13</v>
      </c>
      <c r="F158" s="13">
        <v>-221.13</v>
      </c>
      <c r="G158" s="13">
        <v>0</v>
      </c>
      <c r="H158" s="14">
        <v>0</v>
      </c>
    </row>
    <row r="159" spans="2:8" x14ac:dyDescent="0.25">
      <c r="B159" s="11">
        <v>1</v>
      </c>
      <c r="C159" s="12">
        <v>598</v>
      </c>
      <c r="D159" s="11" t="s">
        <v>171</v>
      </c>
      <c r="E159" s="13">
        <v>0</v>
      </c>
      <c r="F159" s="13">
        <v>0</v>
      </c>
      <c r="G159" s="13">
        <v>0</v>
      </c>
      <c r="H159" s="14">
        <v>0</v>
      </c>
    </row>
    <row r="160" spans="2:8" x14ac:dyDescent="0.25">
      <c r="B160" s="11">
        <v>1</v>
      </c>
      <c r="C160" s="12">
        <v>306</v>
      </c>
      <c r="D160" s="11" t="s">
        <v>172</v>
      </c>
      <c r="E160" s="13">
        <v>0</v>
      </c>
      <c r="F160" s="13">
        <v>0</v>
      </c>
      <c r="G160" s="13">
        <v>0</v>
      </c>
      <c r="H160" s="14">
        <v>0</v>
      </c>
    </row>
    <row r="161" spans="2:8" x14ac:dyDescent="0.25">
      <c r="B161" s="11">
        <v>1</v>
      </c>
      <c r="C161" s="12">
        <v>784</v>
      </c>
      <c r="D161" s="11" t="s">
        <v>173</v>
      </c>
      <c r="E161" s="13">
        <v>0</v>
      </c>
      <c r="F161" s="13">
        <v>0</v>
      </c>
      <c r="G161" s="13">
        <v>0</v>
      </c>
      <c r="H161" s="14">
        <v>0</v>
      </c>
    </row>
    <row r="162" spans="2:8" x14ac:dyDescent="0.25">
      <c r="B162" s="11">
        <v>1</v>
      </c>
      <c r="C162" s="12">
        <v>208</v>
      </c>
      <c r="D162" s="11" t="s">
        <v>174</v>
      </c>
      <c r="E162" s="13">
        <v>433.68</v>
      </c>
      <c r="F162" s="13">
        <v>0</v>
      </c>
      <c r="G162" s="13">
        <v>0</v>
      </c>
      <c r="H162" s="14">
        <v>0</v>
      </c>
    </row>
    <row r="163" spans="2:8" x14ac:dyDescent="0.25">
      <c r="B163" s="11">
        <v>1</v>
      </c>
      <c r="C163" s="12">
        <v>685</v>
      </c>
      <c r="D163" s="11" t="s">
        <v>175</v>
      </c>
      <c r="E163" s="13">
        <v>1113.1500000000001</v>
      </c>
      <c r="F163" s="13">
        <v>0</v>
      </c>
      <c r="G163" s="13">
        <v>0</v>
      </c>
      <c r="H163" s="14">
        <v>0</v>
      </c>
    </row>
    <row r="164" spans="2:8" x14ac:dyDescent="0.25">
      <c r="B164" s="11">
        <v>1</v>
      </c>
      <c r="C164" s="12">
        <v>585</v>
      </c>
      <c r="D164" s="11" t="s">
        <v>176</v>
      </c>
      <c r="E164" s="13">
        <v>0</v>
      </c>
      <c r="F164" s="13">
        <v>0</v>
      </c>
      <c r="G164" s="13">
        <v>0</v>
      </c>
      <c r="H164" s="14">
        <v>0</v>
      </c>
    </row>
    <row r="165" spans="2:8" x14ac:dyDescent="0.25">
      <c r="B165" s="11">
        <v>1</v>
      </c>
      <c r="C165" s="12">
        <v>273</v>
      </c>
      <c r="D165" s="11" t="s">
        <v>177</v>
      </c>
      <c r="E165" s="13">
        <v>0</v>
      </c>
      <c r="F165" s="13">
        <v>0</v>
      </c>
      <c r="G165" s="13">
        <v>0</v>
      </c>
      <c r="H165" s="14">
        <v>0</v>
      </c>
    </row>
    <row r="166" spans="2:8" x14ac:dyDescent="0.25">
      <c r="B166" s="11">
        <v>1</v>
      </c>
      <c r="C166" s="12">
        <v>1023</v>
      </c>
      <c r="D166" s="11" t="s">
        <v>178</v>
      </c>
      <c r="E166" s="13">
        <v>0</v>
      </c>
      <c r="F166" s="13">
        <v>0</v>
      </c>
      <c r="G166" s="13">
        <v>0</v>
      </c>
      <c r="H166" s="14">
        <v>0</v>
      </c>
    </row>
    <row r="167" spans="2:8" x14ac:dyDescent="0.25">
      <c r="B167" s="11">
        <v>1</v>
      </c>
      <c r="C167" s="12">
        <v>785</v>
      </c>
      <c r="D167" s="11" t="s">
        <v>179</v>
      </c>
      <c r="E167" s="13">
        <v>166.04</v>
      </c>
      <c r="F167" s="13">
        <v>-166.04</v>
      </c>
      <c r="G167" s="13">
        <v>0</v>
      </c>
      <c r="H167" s="14">
        <v>0</v>
      </c>
    </row>
    <row r="168" spans="2:8" x14ac:dyDescent="0.25">
      <c r="B168" s="11">
        <v>1</v>
      </c>
      <c r="C168" s="12">
        <v>340</v>
      </c>
      <c r="D168" s="11" t="s">
        <v>180</v>
      </c>
      <c r="E168" s="13">
        <v>638.01</v>
      </c>
      <c r="F168" s="13">
        <v>-638.01</v>
      </c>
      <c r="G168" s="13">
        <v>0</v>
      </c>
      <c r="H168" s="14">
        <v>0</v>
      </c>
    </row>
    <row r="169" spans="2:8" x14ac:dyDescent="0.25">
      <c r="B169" s="11">
        <v>1</v>
      </c>
      <c r="C169" s="12">
        <v>786</v>
      </c>
      <c r="D169" s="11" t="s">
        <v>181</v>
      </c>
      <c r="E169" s="13">
        <v>273.53999999999996</v>
      </c>
      <c r="F169" s="13">
        <v>0</v>
      </c>
      <c r="G169" s="13">
        <v>0</v>
      </c>
      <c r="H169" s="14">
        <v>0</v>
      </c>
    </row>
    <row r="170" spans="2:8" x14ac:dyDescent="0.25">
      <c r="B170" s="11">
        <v>1</v>
      </c>
      <c r="C170" s="12">
        <v>200</v>
      </c>
      <c r="D170" s="11" t="s">
        <v>182</v>
      </c>
      <c r="E170" s="13">
        <v>2495.7700000000004</v>
      </c>
      <c r="F170" s="13">
        <v>0</v>
      </c>
      <c r="G170" s="13">
        <v>0</v>
      </c>
      <c r="H170" s="14">
        <v>0</v>
      </c>
    </row>
    <row r="171" spans="2:8" x14ac:dyDescent="0.25">
      <c r="B171" s="11">
        <v>1</v>
      </c>
      <c r="C171" s="12">
        <v>201</v>
      </c>
      <c r="D171" s="11" t="s">
        <v>183</v>
      </c>
      <c r="E171" s="13">
        <v>0</v>
      </c>
      <c r="F171" s="13">
        <v>0</v>
      </c>
      <c r="G171" s="13">
        <v>0</v>
      </c>
      <c r="H171" s="14">
        <v>0</v>
      </c>
    </row>
    <row r="172" spans="2:8" x14ac:dyDescent="0.25">
      <c r="B172" s="11">
        <v>1</v>
      </c>
      <c r="C172" s="12">
        <v>97</v>
      </c>
      <c r="D172" s="11" t="s">
        <v>184</v>
      </c>
      <c r="E172" s="13">
        <v>0</v>
      </c>
      <c r="F172" s="13">
        <v>0</v>
      </c>
      <c r="G172" s="13">
        <v>0</v>
      </c>
      <c r="H172" s="14">
        <v>0</v>
      </c>
    </row>
    <row r="173" spans="2:8" x14ac:dyDescent="0.25">
      <c r="B173" s="11">
        <v>1</v>
      </c>
      <c r="C173" s="12">
        <v>283</v>
      </c>
      <c r="D173" s="11" t="s">
        <v>185</v>
      </c>
      <c r="E173" s="13">
        <v>0</v>
      </c>
      <c r="F173" s="13">
        <v>0</v>
      </c>
      <c r="G173" s="13">
        <v>0</v>
      </c>
      <c r="H173" s="14">
        <v>0</v>
      </c>
    </row>
    <row r="174" spans="2:8" x14ac:dyDescent="0.25">
      <c r="B174" s="11">
        <v>1</v>
      </c>
      <c r="C174" s="12">
        <v>741</v>
      </c>
      <c r="D174" s="11" t="s">
        <v>186</v>
      </c>
      <c r="E174" s="13">
        <v>0</v>
      </c>
      <c r="F174" s="13">
        <v>0</v>
      </c>
      <c r="G174" s="13">
        <v>0</v>
      </c>
      <c r="H174" s="14">
        <v>0</v>
      </c>
    </row>
    <row r="175" spans="2:8" x14ac:dyDescent="0.25">
      <c r="B175" s="11">
        <v>1</v>
      </c>
      <c r="C175" s="12">
        <v>335</v>
      </c>
      <c r="D175" s="11" t="s">
        <v>187</v>
      </c>
      <c r="E175" s="13">
        <v>0</v>
      </c>
      <c r="F175" s="13">
        <v>0</v>
      </c>
      <c r="G175" s="13">
        <v>0</v>
      </c>
      <c r="H175" s="14">
        <v>0</v>
      </c>
    </row>
    <row r="176" spans="2:8" x14ac:dyDescent="0.25">
      <c r="B176" s="11">
        <v>1</v>
      </c>
      <c r="C176" s="12">
        <v>186</v>
      </c>
      <c r="D176" s="11" t="s">
        <v>319</v>
      </c>
      <c r="E176" s="13">
        <v>0</v>
      </c>
      <c r="F176" s="13">
        <v>0</v>
      </c>
      <c r="G176" s="13">
        <v>0</v>
      </c>
      <c r="H176" s="14">
        <v>0</v>
      </c>
    </row>
    <row r="177" spans="2:8" x14ac:dyDescent="0.25">
      <c r="B177" s="11">
        <v>1</v>
      </c>
      <c r="C177" s="12">
        <v>782</v>
      </c>
      <c r="D177" s="11" t="s">
        <v>320</v>
      </c>
      <c r="E177" s="13">
        <v>0</v>
      </c>
      <c r="F177" s="13">
        <v>0</v>
      </c>
      <c r="G177" s="13">
        <v>0</v>
      </c>
      <c r="H177" s="14">
        <v>0</v>
      </c>
    </row>
    <row r="178" spans="2:8" x14ac:dyDescent="0.25">
      <c r="B178" s="11">
        <v>1</v>
      </c>
      <c r="C178" s="12">
        <v>855</v>
      </c>
      <c r="D178" s="11" t="s">
        <v>190</v>
      </c>
      <c r="E178" s="13">
        <v>476</v>
      </c>
      <c r="F178" s="13">
        <v>0</v>
      </c>
      <c r="G178" s="13">
        <v>0</v>
      </c>
      <c r="H178" s="14">
        <v>0</v>
      </c>
    </row>
    <row r="179" spans="2:8" x14ac:dyDescent="0.25">
      <c r="B179" s="11">
        <v>1</v>
      </c>
      <c r="C179" s="12">
        <v>336</v>
      </c>
      <c r="D179" s="11" t="s">
        <v>191</v>
      </c>
      <c r="E179" s="13">
        <v>0</v>
      </c>
      <c r="F179" s="13">
        <v>0</v>
      </c>
      <c r="G179" s="13">
        <v>0</v>
      </c>
      <c r="H179" s="14">
        <v>0</v>
      </c>
    </row>
    <row r="180" spans="2:8" x14ac:dyDescent="0.25">
      <c r="B180" s="11">
        <v>1</v>
      </c>
      <c r="C180" s="12">
        <v>900</v>
      </c>
      <c r="D180" s="11" t="s">
        <v>192</v>
      </c>
      <c r="E180" s="13">
        <v>0</v>
      </c>
      <c r="F180" s="13">
        <v>0</v>
      </c>
      <c r="G180" s="13">
        <v>0</v>
      </c>
      <c r="H180" s="14">
        <v>0</v>
      </c>
    </row>
    <row r="181" spans="2:8" x14ac:dyDescent="0.25">
      <c r="B181" s="11">
        <v>1</v>
      </c>
      <c r="C181" s="12">
        <v>889</v>
      </c>
      <c r="D181" s="11" t="s">
        <v>193</v>
      </c>
      <c r="E181" s="13">
        <v>0</v>
      </c>
      <c r="F181" s="13">
        <v>0</v>
      </c>
      <c r="G181" s="13">
        <v>0</v>
      </c>
      <c r="H181" s="14">
        <v>0</v>
      </c>
    </row>
    <row r="182" spans="2:8" x14ac:dyDescent="0.25">
      <c r="B182" s="11">
        <v>1</v>
      </c>
      <c r="C182" s="12">
        <v>1348</v>
      </c>
      <c r="D182" s="11" t="s">
        <v>194</v>
      </c>
      <c r="E182" s="13">
        <v>0</v>
      </c>
      <c r="F182" s="13">
        <v>0</v>
      </c>
      <c r="G182" s="13">
        <v>0</v>
      </c>
      <c r="H182" s="14">
        <v>0</v>
      </c>
    </row>
    <row r="183" spans="2:8" x14ac:dyDescent="0.25">
      <c r="B183" s="11">
        <v>1</v>
      </c>
      <c r="C183" s="12">
        <v>825</v>
      </c>
      <c r="D183" s="11" t="s">
        <v>195</v>
      </c>
      <c r="E183" s="13">
        <v>0</v>
      </c>
      <c r="F183" s="13">
        <v>0</v>
      </c>
      <c r="G183" s="13">
        <v>0</v>
      </c>
      <c r="H183" s="14">
        <v>0</v>
      </c>
    </row>
    <row r="184" spans="2:8" x14ac:dyDescent="0.25">
      <c r="B184" s="11">
        <v>1</v>
      </c>
      <c r="C184" s="12">
        <v>787</v>
      </c>
      <c r="D184" s="11" t="s">
        <v>196</v>
      </c>
      <c r="E184" s="13">
        <v>116.8</v>
      </c>
      <c r="F184" s="13">
        <v>0</v>
      </c>
      <c r="G184" s="13">
        <v>0</v>
      </c>
      <c r="H184" s="14">
        <v>0</v>
      </c>
    </row>
    <row r="185" spans="2:8" x14ac:dyDescent="0.25">
      <c r="B185" s="11">
        <v>1</v>
      </c>
      <c r="C185" s="12">
        <v>98</v>
      </c>
      <c r="D185" s="11" t="s">
        <v>197</v>
      </c>
      <c r="E185" s="13">
        <v>128.47999999999999</v>
      </c>
      <c r="F185" s="13">
        <v>0</v>
      </c>
      <c r="G185" s="13">
        <v>0</v>
      </c>
      <c r="H185" s="14">
        <v>0</v>
      </c>
    </row>
    <row r="186" spans="2:8" x14ac:dyDescent="0.25">
      <c r="B186" s="11">
        <v>1</v>
      </c>
      <c r="C186" s="12">
        <v>361</v>
      </c>
      <c r="D186" s="11" t="s">
        <v>198</v>
      </c>
      <c r="E186" s="13">
        <v>0</v>
      </c>
      <c r="F186" s="13">
        <v>0</v>
      </c>
      <c r="G186" s="13">
        <v>0</v>
      </c>
      <c r="H186" s="14">
        <v>0</v>
      </c>
    </row>
    <row r="187" spans="2:8" x14ac:dyDescent="0.25">
      <c r="B187" s="11">
        <v>1</v>
      </c>
      <c r="C187" s="12">
        <v>586</v>
      </c>
      <c r="D187" s="11" t="s">
        <v>199</v>
      </c>
      <c r="E187" s="13">
        <v>150.28</v>
      </c>
      <c r="F187" s="13">
        <v>-150.28</v>
      </c>
      <c r="G187" s="13">
        <v>0</v>
      </c>
      <c r="H187" s="14">
        <v>0</v>
      </c>
    </row>
    <row r="188" spans="2:8" x14ac:dyDescent="0.25">
      <c r="B188" s="11">
        <v>1</v>
      </c>
      <c r="C188" s="12">
        <v>223</v>
      </c>
      <c r="D188" s="11" t="s">
        <v>200</v>
      </c>
      <c r="E188" s="13">
        <v>0</v>
      </c>
      <c r="F188" s="13">
        <v>0</v>
      </c>
      <c r="G188" s="13">
        <v>0</v>
      </c>
      <c r="H188" s="14">
        <v>0</v>
      </c>
    </row>
    <row r="189" spans="2:8" x14ac:dyDescent="0.25">
      <c r="B189" s="11">
        <v>1</v>
      </c>
      <c r="C189" s="12">
        <v>1180</v>
      </c>
      <c r="D189" s="11" t="s">
        <v>201</v>
      </c>
      <c r="E189" s="13">
        <v>187.11</v>
      </c>
      <c r="F189" s="13">
        <v>-187.11</v>
      </c>
      <c r="G189" s="13">
        <v>0</v>
      </c>
      <c r="H189" s="14">
        <v>0</v>
      </c>
    </row>
    <row r="190" spans="2:8" x14ac:dyDescent="0.25">
      <c r="B190" s="11">
        <v>1</v>
      </c>
      <c r="C190" s="12">
        <v>1657</v>
      </c>
      <c r="D190" s="11" t="s">
        <v>202</v>
      </c>
      <c r="E190" s="13">
        <v>0</v>
      </c>
      <c r="F190" s="13">
        <v>0</v>
      </c>
      <c r="G190" s="13">
        <v>0</v>
      </c>
      <c r="H190" s="14">
        <v>0</v>
      </c>
    </row>
    <row r="191" spans="2:8" x14ac:dyDescent="0.25">
      <c r="B191" s="11">
        <v>1</v>
      </c>
      <c r="C191" s="12">
        <v>823</v>
      </c>
      <c r="D191" s="11" t="s">
        <v>203</v>
      </c>
      <c r="E191" s="13">
        <v>785.07</v>
      </c>
      <c r="F191" s="13">
        <v>-785.07</v>
      </c>
      <c r="G191" s="13">
        <v>0</v>
      </c>
      <c r="H191" s="14">
        <v>0</v>
      </c>
    </row>
    <row r="192" spans="2:8" x14ac:dyDescent="0.25">
      <c r="B192" s="11">
        <v>1</v>
      </c>
      <c r="C192" s="12">
        <v>295</v>
      </c>
      <c r="D192" s="11" t="s">
        <v>321</v>
      </c>
      <c r="E192" s="13">
        <v>280.5</v>
      </c>
      <c r="F192" s="13">
        <v>0</v>
      </c>
      <c r="G192" s="13">
        <v>0</v>
      </c>
      <c r="H192" s="14">
        <v>0</v>
      </c>
    </row>
    <row r="193" spans="2:8" x14ac:dyDescent="0.25">
      <c r="B193" s="11">
        <v>1</v>
      </c>
      <c r="C193" s="12">
        <v>780</v>
      </c>
      <c r="D193" s="11" t="s">
        <v>322</v>
      </c>
      <c r="E193" s="13">
        <v>3344.37</v>
      </c>
      <c r="F193" s="13">
        <v>0</v>
      </c>
      <c r="G193" s="13">
        <v>0</v>
      </c>
      <c r="H193" s="14">
        <v>0</v>
      </c>
    </row>
    <row r="194" spans="2:8" x14ac:dyDescent="0.25">
      <c r="B194" s="11">
        <v>1</v>
      </c>
      <c r="C194" s="12">
        <v>304</v>
      </c>
      <c r="D194" s="11" t="s">
        <v>206</v>
      </c>
      <c r="E194" s="13">
        <v>0</v>
      </c>
      <c r="F194" s="13">
        <v>0</v>
      </c>
      <c r="G194" s="13">
        <v>0</v>
      </c>
      <c r="H194" s="14">
        <v>0</v>
      </c>
    </row>
    <row r="195" spans="2:8" x14ac:dyDescent="0.25">
      <c r="B195" s="11">
        <v>1</v>
      </c>
      <c r="C195" s="12">
        <v>1181</v>
      </c>
      <c r="D195" s="11" t="s">
        <v>210</v>
      </c>
      <c r="E195" s="13">
        <v>111.18</v>
      </c>
      <c r="F195" s="13">
        <v>-111.18</v>
      </c>
      <c r="G195" s="13">
        <v>0</v>
      </c>
      <c r="H195" s="14">
        <v>0</v>
      </c>
    </row>
    <row r="196" spans="2:8" x14ac:dyDescent="0.25">
      <c r="B196" s="11">
        <v>1</v>
      </c>
      <c r="C196" s="12">
        <v>337</v>
      </c>
      <c r="D196" s="11" t="s">
        <v>211</v>
      </c>
      <c r="E196" s="13">
        <v>0</v>
      </c>
      <c r="F196" s="13">
        <v>0</v>
      </c>
      <c r="G196" s="13">
        <v>0</v>
      </c>
      <c r="H196" s="14">
        <v>0</v>
      </c>
    </row>
    <row r="197" spans="2:8" x14ac:dyDescent="0.25">
      <c r="B197" s="11">
        <v>1</v>
      </c>
      <c r="C197" s="12">
        <v>892</v>
      </c>
      <c r="D197" s="11" t="s">
        <v>212</v>
      </c>
      <c r="E197" s="13">
        <v>260.82</v>
      </c>
      <c r="F197" s="13">
        <v>-260.82</v>
      </c>
      <c r="G197" s="13">
        <v>0</v>
      </c>
      <c r="H197" s="14">
        <v>0</v>
      </c>
    </row>
    <row r="198" spans="2:8" x14ac:dyDescent="0.25">
      <c r="B198" s="11">
        <v>1</v>
      </c>
      <c r="C198" s="12">
        <v>1169</v>
      </c>
      <c r="D198" s="11" t="s">
        <v>213</v>
      </c>
      <c r="E198" s="13">
        <v>0</v>
      </c>
      <c r="F198" s="13">
        <v>0</v>
      </c>
      <c r="G198" s="13">
        <v>0</v>
      </c>
      <c r="H198" s="14">
        <v>0</v>
      </c>
    </row>
    <row r="199" spans="2:8" x14ac:dyDescent="0.25">
      <c r="B199" s="11">
        <v>1</v>
      </c>
      <c r="C199" s="12">
        <v>902</v>
      </c>
      <c r="D199" s="11" t="s">
        <v>214</v>
      </c>
      <c r="E199" s="13">
        <v>0</v>
      </c>
      <c r="F199" s="13">
        <v>0</v>
      </c>
      <c r="G199" s="13">
        <v>0</v>
      </c>
      <c r="H199" s="14">
        <v>0</v>
      </c>
    </row>
    <row r="200" spans="2:8" x14ac:dyDescent="0.25">
      <c r="B200" s="11">
        <v>1</v>
      </c>
      <c r="C200" s="12">
        <v>590</v>
      </c>
      <c r="D200" s="11" t="s">
        <v>215</v>
      </c>
      <c r="E200" s="13">
        <v>134.32</v>
      </c>
      <c r="F200" s="13">
        <v>-134.32</v>
      </c>
      <c r="G200" s="13">
        <v>0</v>
      </c>
      <c r="H200" s="14">
        <v>0</v>
      </c>
    </row>
    <row r="201" spans="2:8" x14ac:dyDescent="0.25">
      <c r="B201" s="11">
        <v>1</v>
      </c>
      <c r="C201" s="12">
        <v>636</v>
      </c>
      <c r="D201" s="11" t="s">
        <v>323</v>
      </c>
      <c r="E201" s="13">
        <v>177.9</v>
      </c>
      <c r="F201" s="13">
        <v>0</v>
      </c>
      <c r="G201" s="13">
        <v>0</v>
      </c>
      <c r="H201" s="14">
        <v>0</v>
      </c>
    </row>
    <row r="202" spans="2:8" x14ac:dyDescent="0.25">
      <c r="B202" s="11">
        <v>1</v>
      </c>
      <c r="C202" s="12">
        <v>184</v>
      </c>
      <c r="D202" s="11" t="s">
        <v>324</v>
      </c>
      <c r="E202" s="13">
        <v>272.16000000000003</v>
      </c>
      <c r="F202" s="13">
        <v>-272.16000000000003</v>
      </c>
      <c r="G202" s="13">
        <v>0</v>
      </c>
      <c r="H202" s="14">
        <v>0</v>
      </c>
    </row>
    <row r="203" spans="2:8" x14ac:dyDescent="0.25">
      <c r="B203" s="11">
        <v>1</v>
      </c>
      <c r="C203" s="12">
        <v>298</v>
      </c>
      <c r="D203" s="11" t="s">
        <v>219</v>
      </c>
      <c r="E203" s="13">
        <v>0</v>
      </c>
      <c r="F203" s="13">
        <v>0</v>
      </c>
      <c r="G203" s="13">
        <v>0</v>
      </c>
      <c r="H203" s="14">
        <v>0</v>
      </c>
    </row>
    <row r="204" spans="2:8" x14ac:dyDescent="0.25">
      <c r="B204" s="11">
        <v>1</v>
      </c>
      <c r="C204" s="12">
        <v>202</v>
      </c>
      <c r="D204" s="11" t="s">
        <v>220</v>
      </c>
      <c r="E204" s="13">
        <v>0</v>
      </c>
      <c r="F204" s="13">
        <v>0</v>
      </c>
      <c r="G204" s="13">
        <v>0</v>
      </c>
      <c r="H204" s="14">
        <v>0</v>
      </c>
    </row>
    <row r="205" spans="2:8" x14ac:dyDescent="0.25">
      <c r="B205" s="11">
        <v>1</v>
      </c>
      <c r="C205" s="12">
        <v>300</v>
      </c>
      <c r="D205" s="11" t="s">
        <v>221</v>
      </c>
      <c r="E205" s="13">
        <v>658.8</v>
      </c>
      <c r="F205" s="13">
        <v>0</v>
      </c>
      <c r="G205" s="13">
        <v>0</v>
      </c>
      <c r="H205" s="14">
        <v>0</v>
      </c>
    </row>
    <row r="206" spans="2:8" x14ac:dyDescent="0.25">
      <c r="B206" s="11">
        <v>1</v>
      </c>
      <c r="C206" s="12">
        <v>897</v>
      </c>
      <c r="D206" s="11" t="s">
        <v>222</v>
      </c>
      <c r="E206" s="13">
        <v>0</v>
      </c>
      <c r="F206" s="13">
        <v>0</v>
      </c>
      <c r="G206" s="13">
        <v>0</v>
      </c>
      <c r="H206" s="14">
        <v>0</v>
      </c>
    </row>
    <row r="207" spans="2:8" x14ac:dyDescent="0.25">
      <c r="B207" s="11">
        <v>1</v>
      </c>
      <c r="C207" s="12">
        <v>433</v>
      </c>
      <c r="D207" s="11" t="s">
        <v>223</v>
      </c>
      <c r="E207" s="13">
        <v>325.38</v>
      </c>
      <c r="F207" s="13">
        <v>-325.38</v>
      </c>
      <c r="G207" s="13">
        <v>0</v>
      </c>
      <c r="H207" s="14">
        <v>0</v>
      </c>
    </row>
    <row r="208" spans="2:8" x14ac:dyDescent="0.25">
      <c r="B208" s="11">
        <v>1</v>
      </c>
      <c r="C208" s="12">
        <v>826</v>
      </c>
      <c r="D208" s="11" t="s">
        <v>224</v>
      </c>
      <c r="E208" s="13">
        <v>0</v>
      </c>
      <c r="F208" s="13">
        <v>0</v>
      </c>
      <c r="G208" s="13">
        <v>0</v>
      </c>
      <c r="H208" s="14">
        <v>0</v>
      </c>
    </row>
    <row r="209" spans="2:8" x14ac:dyDescent="0.25">
      <c r="B209" s="11">
        <v>1</v>
      </c>
      <c r="C209" s="12">
        <v>203</v>
      </c>
      <c r="D209" s="11" t="s">
        <v>226</v>
      </c>
      <c r="E209" s="13">
        <v>902.75999999999988</v>
      </c>
      <c r="F209" s="13">
        <v>-547.9</v>
      </c>
      <c r="G209" s="13">
        <v>0</v>
      </c>
      <c r="H209" s="14">
        <v>0</v>
      </c>
    </row>
    <row r="210" spans="2:8" x14ac:dyDescent="0.25">
      <c r="B210" s="11">
        <v>1</v>
      </c>
      <c r="C210" s="12">
        <v>1067</v>
      </c>
      <c r="D210" s="11" t="s">
        <v>325</v>
      </c>
      <c r="E210" s="13">
        <v>0</v>
      </c>
      <c r="F210" s="13">
        <v>0</v>
      </c>
      <c r="G210" s="13">
        <v>0</v>
      </c>
      <c r="H210" s="14">
        <v>0</v>
      </c>
    </row>
    <row r="211" spans="2:8" x14ac:dyDescent="0.25">
      <c r="B211" s="11">
        <v>1</v>
      </c>
      <c r="C211" s="12">
        <v>204</v>
      </c>
      <c r="D211" s="11" t="s">
        <v>228</v>
      </c>
      <c r="E211" s="13">
        <v>5104.8499999999995</v>
      </c>
      <c r="F211" s="13">
        <v>0</v>
      </c>
      <c r="G211" s="13">
        <v>0</v>
      </c>
      <c r="H211" s="14">
        <v>0</v>
      </c>
    </row>
    <row r="212" spans="2:8" x14ac:dyDescent="0.25">
      <c r="B212" s="11">
        <v>1</v>
      </c>
      <c r="C212" s="12">
        <v>325</v>
      </c>
      <c r="D212" s="11" t="s">
        <v>229</v>
      </c>
      <c r="E212" s="13">
        <v>0</v>
      </c>
      <c r="F212" s="13">
        <v>0</v>
      </c>
      <c r="G212" s="13">
        <v>0</v>
      </c>
      <c r="H212" s="14">
        <v>0</v>
      </c>
    </row>
    <row r="213" spans="2:8" x14ac:dyDescent="0.25">
      <c r="B213" s="11">
        <v>1</v>
      </c>
      <c r="C213" s="12">
        <v>779</v>
      </c>
      <c r="D213" s="11" t="s">
        <v>230</v>
      </c>
      <c r="E213" s="13">
        <v>0</v>
      </c>
      <c r="F213" s="13">
        <v>0</v>
      </c>
      <c r="G213" s="13">
        <v>0</v>
      </c>
      <c r="H213" s="14">
        <v>0</v>
      </c>
    </row>
    <row r="214" spans="2:8" x14ac:dyDescent="0.25">
      <c r="B214" s="11">
        <v>1</v>
      </c>
      <c r="C214" s="12">
        <v>338</v>
      </c>
      <c r="D214" s="11" t="s">
        <v>231</v>
      </c>
      <c r="E214" s="13">
        <v>1346.6399999999999</v>
      </c>
      <c r="F214" s="13">
        <v>-1346.6399999999999</v>
      </c>
      <c r="G214" s="13">
        <v>0</v>
      </c>
      <c r="H214" s="14">
        <v>0</v>
      </c>
    </row>
    <row r="215" spans="2:8" x14ac:dyDescent="0.25">
      <c r="B215" s="11">
        <v>1</v>
      </c>
      <c r="C215" s="12">
        <v>856</v>
      </c>
      <c r="D215" s="11" t="s">
        <v>232</v>
      </c>
      <c r="E215" s="13">
        <v>272.16000000000003</v>
      </c>
      <c r="F215" s="13">
        <v>0</v>
      </c>
      <c r="G215" s="13">
        <v>0</v>
      </c>
      <c r="H215" s="14">
        <v>0</v>
      </c>
    </row>
    <row r="216" spans="2:8" x14ac:dyDescent="0.25">
      <c r="B216" s="11">
        <v>1</v>
      </c>
      <c r="C216" s="12">
        <v>284</v>
      </c>
      <c r="D216" s="11" t="s">
        <v>233</v>
      </c>
      <c r="E216" s="13">
        <v>0</v>
      </c>
      <c r="F216" s="13">
        <v>0</v>
      </c>
      <c r="G216" s="13">
        <v>0</v>
      </c>
      <c r="H216" s="14">
        <v>0</v>
      </c>
    </row>
    <row r="217" spans="2:8" x14ac:dyDescent="0.25">
      <c r="B217" s="11">
        <v>1</v>
      </c>
      <c r="C217" s="12">
        <v>788</v>
      </c>
      <c r="D217" s="11" t="s">
        <v>234</v>
      </c>
      <c r="E217" s="13">
        <v>249.6</v>
      </c>
      <c r="F217" s="13">
        <v>0</v>
      </c>
      <c r="G217" s="13">
        <v>0</v>
      </c>
      <c r="H217" s="14">
        <v>0</v>
      </c>
    </row>
    <row r="218" spans="2:8" x14ac:dyDescent="0.25">
      <c r="B218" s="11">
        <v>1</v>
      </c>
      <c r="C218" s="12">
        <v>669</v>
      </c>
      <c r="D218" s="11" t="s">
        <v>235</v>
      </c>
      <c r="E218" s="13">
        <v>0</v>
      </c>
      <c r="F218" s="13">
        <v>0</v>
      </c>
      <c r="G218" s="13">
        <v>0</v>
      </c>
      <c r="H218" s="14">
        <v>0</v>
      </c>
    </row>
    <row r="219" spans="2:8" x14ac:dyDescent="0.25">
      <c r="B219" s="11">
        <v>1</v>
      </c>
      <c r="C219" s="12">
        <v>326</v>
      </c>
      <c r="D219" s="11" t="s">
        <v>236</v>
      </c>
      <c r="E219" s="13">
        <v>0</v>
      </c>
      <c r="F219" s="13">
        <v>0</v>
      </c>
      <c r="G219" s="13">
        <v>0</v>
      </c>
      <c r="H219" s="14">
        <v>0</v>
      </c>
    </row>
    <row r="220" spans="2:8" x14ac:dyDescent="0.25">
      <c r="B220" s="11">
        <v>1</v>
      </c>
      <c r="C220" s="12">
        <v>795</v>
      </c>
      <c r="D220" s="11" t="s">
        <v>326</v>
      </c>
      <c r="E220" s="13">
        <v>166.04</v>
      </c>
      <c r="F220" s="13">
        <v>0</v>
      </c>
      <c r="G220" s="13">
        <v>0</v>
      </c>
      <c r="H220" s="14">
        <v>0</v>
      </c>
    </row>
    <row r="221" spans="2:8" x14ac:dyDescent="0.25">
      <c r="B221" s="11">
        <v>1</v>
      </c>
      <c r="C221" s="12">
        <v>944</v>
      </c>
      <c r="D221" s="11" t="s">
        <v>238</v>
      </c>
      <c r="E221" s="13">
        <v>0</v>
      </c>
      <c r="F221" s="13">
        <v>0</v>
      </c>
      <c r="G221" s="13">
        <v>0</v>
      </c>
      <c r="H221" s="14">
        <v>0</v>
      </c>
    </row>
    <row r="222" spans="2:8" x14ac:dyDescent="0.25">
      <c r="B222" s="11">
        <v>1</v>
      </c>
      <c r="C222" s="12">
        <v>945</v>
      </c>
      <c r="D222" s="11" t="s">
        <v>239</v>
      </c>
      <c r="E222" s="13">
        <v>0</v>
      </c>
      <c r="F222" s="13">
        <v>0</v>
      </c>
      <c r="G222" s="13">
        <v>0</v>
      </c>
      <c r="H222" s="14">
        <v>0</v>
      </c>
    </row>
    <row r="223" spans="2:8" x14ac:dyDescent="0.25">
      <c r="B223" s="11">
        <v>1</v>
      </c>
      <c r="C223" s="12">
        <v>434</v>
      </c>
      <c r="D223" s="11" t="s">
        <v>240</v>
      </c>
      <c r="E223" s="13">
        <v>277.83</v>
      </c>
      <c r="F223" s="13">
        <v>0</v>
      </c>
      <c r="G223" s="13">
        <v>0</v>
      </c>
      <c r="H223" s="14">
        <v>0</v>
      </c>
    </row>
    <row r="224" spans="2:8" x14ac:dyDescent="0.25">
      <c r="B224" s="11">
        <v>1</v>
      </c>
      <c r="C224" s="12">
        <v>828</v>
      </c>
      <c r="D224" s="11" t="s">
        <v>242</v>
      </c>
      <c r="E224" s="13">
        <v>0</v>
      </c>
      <c r="F224" s="13">
        <v>0</v>
      </c>
      <c r="G224" s="13">
        <v>0</v>
      </c>
      <c r="H224" s="14">
        <v>0</v>
      </c>
    </row>
    <row r="225" spans="2:8" x14ac:dyDescent="0.25">
      <c r="B225" s="11">
        <v>1</v>
      </c>
      <c r="C225" s="12">
        <v>373</v>
      </c>
      <c r="D225" s="11" t="s">
        <v>243</v>
      </c>
      <c r="E225" s="13">
        <v>0</v>
      </c>
      <c r="F225" s="13">
        <v>0</v>
      </c>
      <c r="G225" s="13">
        <v>0</v>
      </c>
      <c r="H225" s="14">
        <v>0</v>
      </c>
    </row>
    <row r="226" spans="2:8" x14ac:dyDescent="0.25">
      <c r="B226" s="11">
        <v>1</v>
      </c>
      <c r="C226" s="12">
        <v>302</v>
      </c>
      <c r="D226" s="11" t="s">
        <v>244</v>
      </c>
      <c r="E226" s="13">
        <v>1209.5900000000001</v>
      </c>
      <c r="F226" s="13">
        <v>0</v>
      </c>
      <c r="G226" s="13">
        <v>0</v>
      </c>
      <c r="H226" s="14">
        <v>0</v>
      </c>
    </row>
    <row r="227" spans="2:8" x14ac:dyDescent="0.25">
      <c r="B227" s="11">
        <v>1</v>
      </c>
      <c r="C227" s="12">
        <v>890</v>
      </c>
      <c r="D227" s="11" t="s">
        <v>245</v>
      </c>
      <c r="E227" s="13">
        <v>0</v>
      </c>
      <c r="F227" s="13">
        <v>0</v>
      </c>
      <c r="G227" s="13">
        <v>0</v>
      </c>
      <c r="H227" s="14">
        <v>0</v>
      </c>
    </row>
    <row r="228" spans="2:8" x14ac:dyDescent="0.25">
      <c r="B228" s="11">
        <v>1</v>
      </c>
      <c r="C228" s="12">
        <v>371</v>
      </c>
      <c r="D228" s="11" t="s">
        <v>246</v>
      </c>
      <c r="E228" s="13">
        <v>0</v>
      </c>
      <c r="F228" s="13">
        <v>0</v>
      </c>
      <c r="G228" s="13">
        <v>0</v>
      </c>
      <c r="H228" s="14">
        <v>0</v>
      </c>
    </row>
    <row r="229" spans="2:8" x14ac:dyDescent="0.25">
      <c r="B229" s="11">
        <v>1</v>
      </c>
      <c r="C229" s="12">
        <v>687</v>
      </c>
      <c r="D229" s="11" t="s">
        <v>327</v>
      </c>
      <c r="E229" s="13">
        <v>187.11</v>
      </c>
      <c r="F229" s="13">
        <v>0</v>
      </c>
      <c r="G229" s="13">
        <v>0</v>
      </c>
      <c r="H229" s="14">
        <v>0</v>
      </c>
    </row>
    <row r="230" spans="2:8" x14ac:dyDescent="0.25">
      <c r="B230" s="11">
        <v>1</v>
      </c>
      <c r="C230" s="12">
        <v>428</v>
      </c>
      <c r="D230" s="11" t="s">
        <v>248</v>
      </c>
      <c r="E230" s="13">
        <v>0</v>
      </c>
      <c r="F230" s="13">
        <v>0</v>
      </c>
      <c r="G230" s="13">
        <v>0</v>
      </c>
      <c r="H230" s="14">
        <v>0</v>
      </c>
    </row>
    <row r="231" spans="2:8" x14ac:dyDescent="0.25">
      <c r="B231" s="11">
        <v>1</v>
      </c>
      <c r="C231" s="12">
        <v>219</v>
      </c>
      <c r="D231" s="11" t="s">
        <v>249</v>
      </c>
      <c r="E231" s="13">
        <v>0</v>
      </c>
      <c r="F231" s="13">
        <v>0</v>
      </c>
      <c r="G231" s="13">
        <v>0</v>
      </c>
      <c r="H231" s="14">
        <v>0</v>
      </c>
    </row>
    <row r="232" spans="2:8" x14ac:dyDescent="0.25">
      <c r="B232" s="11">
        <v>1</v>
      </c>
      <c r="C232" s="12">
        <v>229</v>
      </c>
      <c r="D232" s="11" t="s">
        <v>250</v>
      </c>
      <c r="E232" s="13">
        <v>113.04</v>
      </c>
      <c r="F232" s="13">
        <v>0</v>
      </c>
      <c r="G232" s="13">
        <v>0</v>
      </c>
      <c r="H232" s="14">
        <v>0</v>
      </c>
    </row>
    <row r="233" spans="2:8" x14ac:dyDescent="0.25">
      <c r="B233" s="11">
        <v>1</v>
      </c>
      <c r="C233" s="12">
        <v>1170</v>
      </c>
      <c r="D233" s="11" t="s">
        <v>251</v>
      </c>
      <c r="E233" s="13">
        <v>96.78</v>
      </c>
      <c r="F233" s="13">
        <v>0</v>
      </c>
      <c r="G233" s="13">
        <v>0</v>
      </c>
      <c r="H233" s="14">
        <v>0</v>
      </c>
    </row>
    <row r="234" spans="2:8" x14ac:dyDescent="0.25">
      <c r="B234" s="11">
        <v>1</v>
      </c>
      <c r="C234" s="12">
        <v>898</v>
      </c>
      <c r="D234" s="11" t="s">
        <v>252</v>
      </c>
      <c r="E234" s="13">
        <v>180.12</v>
      </c>
      <c r="F234" s="13">
        <v>-180.12</v>
      </c>
      <c r="G234" s="13">
        <v>0</v>
      </c>
      <c r="H234" s="14">
        <v>0</v>
      </c>
    </row>
    <row r="235" spans="2:8" x14ac:dyDescent="0.25">
      <c r="B235" s="11">
        <v>1</v>
      </c>
      <c r="C235" s="12">
        <v>1243</v>
      </c>
      <c r="D235" s="11" t="s">
        <v>328</v>
      </c>
      <c r="E235" s="13">
        <v>0</v>
      </c>
      <c r="F235" s="13">
        <v>0</v>
      </c>
      <c r="G235" s="13">
        <v>0</v>
      </c>
      <c r="H235" s="14">
        <v>0</v>
      </c>
    </row>
    <row r="236" spans="2:8" x14ac:dyDescent="0.25">
      <c r="B236" s="11">
        <v>1</v>
      </c>
      <c r="C236" s="12">
        <v>357</v>
      </c>
      <c r="D236" s="11" t="s">
        <v>256</v>
      </c>
      <c r="E236" s="13">
        <v>461.48</v>
      </c>
      <c r="F236" s="13">
        <v>-461.48</v>
      </c>
      <c r="G236" s="13">
        <v>0</v>
      </c>
      <c r="H236" s="14">
        <v>0</v>
      </c>
    </row>
    <row r="237" spans="2:8" x14ac:dyDescent="0.25">
      <c r="B237" s="11">
        <v>1</v>
      </c>
      <c r="C237" s="12">
        <v>891</v>
      </c>
      <c r="D237" s="11" t="s">
        <v>257</v>
      </c>
      <c r="E237" s="13">
        <v>181.44</v>
      </c>
      <c r="F237" s="13">
        <v>0</v>
      </c>
      <c r="G237" s="13">
        <v>0</v>
      </c>
      <c r="H237" s="14">
        <v>0</v>
      </c>
    </row>
    <row r="238" spans="2:8" x14ac:dyDescent="0.25">
      <c r="B238" s="11">
        <v>1</v>
      </c>
      <c r="C238" s="12">
        <v>285</v>
      </c>
      <c r="D238" s="11" t="s">
        <v>258</v>
      </c>
      <c r="E238" s="13">
        <v>0</v>
      </c>
      <c r="F238" s="13">
        <v>0</v>
      </c>
      <c r="G238" s="13">
        <v>0</v>
      </c>
      <c r="H238" s="14">
        <v>0</v>
      </c>
    </row>
    <row r="239" spans="2:8" x14ac:dyDescent="0.25">
      <c r="B239" s="11">
        <v>1</v>
      </c>
      <c r="C239" s="12">
        <v>1352</v>
      </c>
      <c r="D239" s="11" t="s">
        <v>259</v>
      </c>
      <c r="E239" s="13">
        <v>170.1</v>
      </c>
      <c r="F239" s="13">
        <v>0</v>
      </c>
      <c r="G239" s="13">
        <v>0</v>
      </c>
      <c r="H239" s="14">
        <v>0</v>
      </c>
    </row>
    <row r="240" spans="2:8" x14ac:dyDescent="0.25">
      <c r="B240" s="11">
        <v>1</v>
      </c>
      <c r="C240" s="12">
        <v>391</v>
      </c>
      <c r="D240" s="11" t="s">
        <v>260</v>
      </c>
      <c r="E240" s="13">
        <v>0</v>
      </c>
      <c r="F240" s="13">
        <v>0</v>
      </c>
      <c r="G240" s="13">
        <v>0</v>
      </c>
      <c r="H240" s="14">
        <v>0</v>
      </c>
    </row>
    <row r="241" spans="2:8" x14ac:dyDescent="0.25">
      <c r="B241" s="11">
        <v>1</v>
      </c>
      <c r="C241" s="12">
        <v>686</v>
      </c>
      <c r="D241" s="11" t="s">
        <v>261</v>
      </c>
      <c r="E241" s="13">
        <v>2036.55</v>
      </c>
      <c r="F241" s="13">
        <v>0</v>
      </c>
      <c r="G241" s="13">
        <v>0</v>
      </c>
      <c r="H241" s="14">
        <v>0</v>
      </c>
    </row>
    <row r="242" spans="2:8" x14ac:dyDescent="0.25">
      <c r="B242" s="11">
        <v>1</v>
      </c>
      <c r="C242" s="12">
        <v>355</v>
      </c>
      <c r="D242" s="11" t="s">
        <v>263</v>
      </c>
      <c r="E242" s="13">
        <v>177.9</v>
      </c>
      <c r="F242" s="13">
        <v>0</v>
      </c>
      <c r="G242" s="13">
        <v>0</v>
      </c>
      <c r="H242" s="14">
        <v>0</v>
      </c>
    </row>
    <row r="243" spans="2:8" x14ac:dyDescent="0.25">
      <c r="B243" s="11">
        <v>1</v>
      </c>
      <c r="C243" s="12">
        <v>429</v>
      </c>
      <c r="D243" s="11" t="s">
        <v>264</v>
      </c>
      <c r="E243" s="13">
        <v>0</v>
      </c>
      <c r="F243" s="13">
        <v>0</v>
      </c>
      <c r="G243" s="13">
        <v>0</v>
      </c>
      <c r="H243" s="14">
        <v>0</v>
      </c>
    </row>
    <row r="244" spans="2:8" x14ac:dyDescent="0.25">
      <c r="B244" s="11">
        <v>1</v>
      </c>
      <c r="C244" s="12">
        <v>3861</v>
      </c>
      <c r="D244" s="11" t="s">
        <v>329</v>
      </c>
      <c r="E244" s="13">
        <v>0</v>
      </c>
      <c r="F244" s="13">
        <v>0</v>
      </c>
      <c r="G244" s="13">
        <v>0</v>
      </c>
      <c r="H244" s="14">
        <v>0</v>
      </c>
    </row>
    <row r="245" spans="2:8" x14ac:dyDescent="0.25">
      <c r="B245" s="11">
        <v>1</v>
      </c>
      <c r="C245" s="12">
        <v>3858</v>
      </c>
      <c r="D245" s="11" t="s">
        <v>330</v>
      </c>
      <c r="E245" s="13">
        <v>0</v>
      </c>
      <c r="F245" s="13">
        <v>0</v>
      </c>
      <c r="G245" s="13">
        <v>0</v>
      </c>
      <c r="H245" s="14">
        <v>0</v>
      </c>
    </row>
    <row r="246" spans="2:8" x14ac:dyDescent="0.25">
      <c r="B246" s="11">
        <v>1</v>
      </c>
      <c r="C246" s="12">
        <v>1049</v>
      </c>
      <c r="D246" s="11" t="s">
        <v>267</v>
      </c>
      <c r="E246" s="13">
        <v>356.46</v>
      </c>
      <c r="F246" s="13">
        <v>0</v>
      </c>
      <c r="G246" s="13">
        <v>0</v>
      </c>
      <c r="H246" s="14">
        <v>0</v>
      </c>
    </row>
    <row r="247" spans="2:8" x14ac:dyDescent="0.25">
      <c r="B247" s="11">
        <v>1</v>
      </c>
      <c r="C247" s="12">
        <v>599</v>
      </c>
      <c r="D247" s="11" t="s">
        <v>268</v>
      </c>
      <c r="E247" s="13">
        <v>291.72000000000003</v>
      </c>
      <c r="F247" s="13">
        <v>0</v>
      </c>
      <c r="G247" s="13">
        <v>0</v>
      </c>
      <c r="H247" s="14">
        <v>0</v>
      </c>
    </row>
    <row r="248" spans="2:8" x14ac:dyDescent="0.25">
      <c r="B248" s="11">
        <v>1</v>
      </c>
      <c r="C248" s="12">
        <v>436</v>
      </c>
      <c r="D248" s="11" t="s">
        <v>269</v>
      </c>
      <c r="E248" s="13">
        <v>272.16000000000003</v>
      </c>
      <c r="F248" s="13">
        <v>0</v>
      </c>
      <c r="G248" s="13">
        <v>0</v>
      </c>
      <c r="H248" s="14">
        <v>0</v>
      </c>
    </row>
    <row r="249" spans="2:8" x14ac:dyDescent="0.25">
      <c r="B249" s="11">
        <v>1</v>
      </c>
      <c r="C249" s="12">
        <v>372</v>
      </c>
      <c r="D249" s="11" t="s">
        <v>270</v>
      </c>
      <c r="E249" s="13">
        <v>2387.77</v>
      </c>
      <c r="F249" s="13">
        <v>-2387.77</v>
      </c>
      <c r="G249" s="13">
        <v>0</v>
      </c>
      <c r="H249" s="14">
        <v>0</v>
      </c>
    </row>
    <row r="250" spans="2:8" x14ac:dyDescent="0.25">
      <c r="B250" s="11">
        <v>1</v>
      </c>
      <c r="C250" s="12">
        <v>253</v>
      </c>
      <c r="D250" s="11" t="s">
        <v>271</v>
      </c>
      <c r="E250" s="13">
        <v>226.08</v>
      </c>
      <c r="F250" s="13">
        <v>0</v>
      </c>
      <c r="G250" s="13">
        <v>0</v>
      </c>
      <c r="H250" s="14">
        <v>0</v>
      </c>
    </row>
    <row r="251" spans="2:8" x14ac:dyDescent="0.25">
      <c r="B251" s="11">
        <v>1</v>
      </c>
      <c r="C251" s="12">
        <v>249</v>
      </c>
      <c r="D251" s="11" t="s">
        <v>272</v>
      </c>
      <c r="E251" s="13">
        <v>0</v>
      </c>
      <c r="F251" s="13">
        <v>0</v>
      </c>
      <c r="G251" s="13">
        <v>0</v>
      </c>
      <c r="H251" s="14">
        <v>0</v>
      </c>
    </row>
    <row r="252" spans="2:8" x14ac:dyDescent="0.25">
      <c r="B252" s="11">
        <v>1</v>
      </c>
      <c r="C252" s="12">
        <v>1658</v>
      </c>
      <c r="D252" s="11" t="s">
        <v>331</v>
      </c>
      <c r="E252" s="13">
        <v>4062.5899999999992</v>
      </c>
      <c r="F252" s="13">
        <v>0</v>
      </c>
      <c r="G252" s="13">
        <v>0</v>
      </c>
      <c r="H252" s="14">
        <v>0</v>
      </c>
    </row>
    <row r="253" spans="2:8" x14ac:dyDescent="0.25">
      <c r="B253" s="11">
        <v>1</v>
      </c>
      <c r="C253" s="12">
        <v>1221</v>
      </c>
      <c r="D253" s="11" t="s">
        <v>332</v>
      </c>
      <c r="E253" s="13">
        <v>0</v>
      </c>
      <c r="F253" s="13">
        <v>0</v>
      </c>
      <c r="G253" s="13">
        <v>0</v>
      </c>
      <c r="H253" s="14">
        <v>0</v>
      </c>
    </row>
    <row r="254" spans="2:8" x14ac:dyDescent="0.25">
      <c r="B254" s="11">
        <v>1</v>
      </c>
      <c r="C254" s="12">
        <v>99</v>
      </c>
      <c r="D254" s="11" t="s">
        <v>275</v>
      </c>
      <c r="E254" s="13">
        <v>0</v>
      </c>
      <c r="F254" s="13">
        <v>0</v>
      </c>
      <c r="G254" s="13">
        <v>0</v>
      </c>
      <c r="H254" s="14">
        <v>0</v>
      </c>
    </row>
    <row r="255" spans="2:8" x14ac:dyDescent="0.25">
      <c r="B255" s="11">
        <v>1</v>
      </c>
      <c r="C255" s="12">
        <v>224</v>
      </c>
      <c r="D255" s="11" t="s">
        <v>333</v>
      </c>
      <c r="E255" s="13">
        <v>411.44</v>
      </c>
      <c r="F255" s="13">
        <v>-411.44</v>
      </c>
      <c r="G255" s="13">
        <v>0</v>
      </c>
      <c r="H255" s="14">
        <v>0</v>
      </c>
    </row>
    <row r="256" spans="2:8" x14ac:dyDescent="0.25">
      <c r="B256" s="11">
        <v>1</v>
      </c>
      <c r="C256" s="12">
        <v>430</v>
      </c>
      <c r="D256" s="11" t="s">
        <v>277</v>
      </c>
      <c r="E256" s="13">
        <v>0</v>
      </c>
      <c r="F256" s="13">
        <v>0</v>
      </c>
      <c r="G256" s="13">
        <v>0</v>
      </c>
      <c r="H256" s="14">
        <v>0</v>
      </c>
    </row>
    <row r="257" spans="2:8" x14ac:dyDescent="0.25">
      <c r="B257" s="11">
        <v>1</v>
      </c>
      <c r="C257" s="12">
        <v>670</v>
      </c>
      <c r="D257" s="11" t="s">
        <v>278</v>
      </c>
      <c r="E257" s="13">
        <v>0</v>
      </c>
      <c r="F257" s="13">
        <v>0</v>
      </c>
      <c r="G257" s="13">
        <v>0</v>
      </c>
      <c r="H257" s="14">
        <v>0</v>
      </c>
    </row>
    <row r="258" spans="2:8" x14ac:dyDescent="0.25">
      <c r="B258" s="11">
        <v>1</v>
      </c>
      <c r="C258" s="12">
        <v>789</v>
      </c>
      <c r="D258" s="11" t="s">
        <v>280</v>
      </c>
      <c r="E258" s="13">
        <v>9118.3799999999992</v>
      </c>
      <c r="F258" s="13">
        <v>0</v>
      </c>
      <c r="G258" s="13">
        <v>0</v>
      </c>
      <c r="H258" s="14">
        <v>0</v>
      </c>
    </row>
    <row r="259" spans="2:8" x14ac:dyDescent="0.25">
      <c r="B259" s="11">
        <v>1</v>
      </c>
      <c r="C259" s="12">
        <v>228</v>
      </c>
      <c r="D259" s="11" t="s">
        <v>281</v>
      </c>
      <c r="E259" s="13">
        <v>109.44</v>
      </c>
      <c r="F259" s="13">
        <v>0</v>
      </c>
      <c r="G259" s="13">
        <v>0</v>
      </c>
      <c r="H259" s="14">
        <v>0</v>
      </c>
    </row>
    <row r="260" spans="2:8" x14ac:dyDescent="0.25">
      <c r="B260" s="11">
        <v>1</v>
      </c>
      <c r="C260" s="12">
        <v>100</v>
      </c>
      <c r="D260" s="11" t="s">
        <v>282</v>
      </c>
      <c r="E260" s="13">
        <v>111.18</v>
      </c>
      <c r="F260" s="13">
        <v>0</v>
      </c>
      <c r="G260" s="13">
        <v>0</v>
      </c>
      <c r="H260" s="14">
        <v>0</v>
      </c>
    </row>
    <row r="261" spans="2:8" x14ac:dyDescent="0.25">
      <c r="B261" s="11">
        <v>1</v>
      </c>
      <c r="C261" s="12">
        <v>339</v>
      </c>
      <c r="D261" s="11" t="s">
        <v>283</v>
      </c>
      <c r="E261" s="13">
        <v>314.16000000000003</v>
      </c>
      <c r="F261" s="13">
        <v>0</v>
      </c>
      <c r="G261" s="13">
        <v>0</v>
      </c>
      <c r="H261" s="14">
        <v>0</v>
      </c>
    </row>
    <row r="262" spans="2:8" x14ac:dyDescent="0.25">
      <c r="B262" s="11">
        <v>1</v>
      </c>
      <c r="C262" s="12">
        <v>899</v>
      </c>
      <c r="D262" s="11" t="s">
        <v>285</v>
      </c>
      <c r="E262" s="13">
        <v>0</v>
      </c>
      <c r="F262" s="13">
        <v>0</v>
      </c>
      <c r="G262" s="13">
        <v>0</v>
      </c>
      <c r="H262" s="14">
        <v>0</v>
      </c>
    </row>
    <row r="263" spans="2:8" x14ac:dyDescent="0.25">
      <c r="B263" s="11">
        <v>1</v>
      </c>
      <c r="C263" s="12">
        <v>1381</v>
      </c>
      <c r="D263" s="11" t="s">
        <v>334</v>
      </c>
      <c r="E263" s="13">
        <v>0</v>
      </c>
      <c r="F263" s="13">
        <v>0</v>
      </c>
      <c r="G263" s="13">
        <v>0</v>
      </c>
      <c r="H263" s="14">
        <v>0</v>
      </c>
    </row>
    <row r="264" spans="2:8" x14ac:dyDescent="0.25">
      <c r="B264" s="11">
        <v>1</v>
      </c>
      <c r="C264" s="12">
        <v>790</v>
      </c>
      <c r="D264" s="11" t="s">
        <v>287</v>
      </c>
      <c r="E264" s="13">
        <v>2393.16</v>
      </c>
      <c r="F264" s="13">
        <v>0</v>
      </c>
      <c r="G264" s="13">
        <v>0</v>
      </c>
      <c r="H264" s="14">
        <v>0</v>
      </c>
    </row>
    <row r="265" spans="2:8" x14ac:dyDescent="0.25">
      <c r="B265" s="11">
        <v>1</v>
      </c>
      <c r="C265" s="12">
        <v>1032</v>
      </c>
      <c r="D265" s="11" t="s">
        <v>288</v>
      </c>
      <c r="E265" s="13">
        <v>337.28</v>
      </c>
      <c r="F265" s="13">
        <v>0</v>
      </c>
      <c r="G265" s="13">
        <v>0</v>
      </c>
      <c r="H265" s="14">
        <v>0</v>
      </c>
    </row>
    <row r="266" spans="2:8" x14ac:dyDescent="0.25">
      <c r="B266" s="11">
        <v>1</v>
      </c>
      <c r="C266" s="12">
        <v>431</v>
      </c>
      <c r="D266" s="11" t="s">
        <v>289</v>
      </c>
      <c r="E266" s="13">
        <v>658.2</v>
      </c>
      <c r="F266" s="13">
        <v>0</v>
      </c>
      <c r="G266" s="13">
        <v>0</v>
      </c>
      <c r="H266" s="14">
        <v>0</v>
      </c>
    </row>
    <row r="267" spans="2:8" x14ac:dyDescent="0.25">
      <c r="B267" s="11">
        <v>1</v>
      </c>
      <c r="C267" s="12">
        <v>432</v>
      </c>
      <c r="D267" s="11" t="s">
        <v>290</v>
      </c>
      <c r="E267" s="13">
        <v>145.16999999999999</v>
      </c>
      <c r="F267" s="13">
        <v>-145.16999999999999</v>
      </c>
      <c r="G267" s="13">
        <v>0</v>
      </c>
      <c r="H267" s="14">
        <v>0</v>
      </c>
    </row>
    <row r="268" spans="2:8" x14ac:dyDescent="0.25">
      <c r="B268" s="11">
        <v>1</v>
      </c>
      <c r="C268" s="12">
        <v>587</v>
      </c>
      <c r="D268" s="11" t="s">
        <v>291</v>
      </c>
      <c r="E268" s="13">
        <v>1495.5800000000002</v>
      </c>
      <c r="F268" s="13">
        <v>0</v>
      </c>
      <c r="G268" s="13">
        <v>0</v>
      </c>
      <c r="H268" s="14">
        <v>0</v>
      </c>
    </row>
    <row r="269" spans="2:8" x14ac:dyDescent="0.25">
      <c r="B269" s="11">
        <v>1</v>
      </c>
      <c r="C269" s="12">
        <v>392</v>
      </c>
      <c r="D269" s="11" t="s">
        <v>292</v>
      </c>
      <c r="E269" s="13">
        <v>142.32</v>
      </c>
      <c r="F269" s="13">
        <v>-142.32</v>
      </c>
      <c r="G269" s="13">
        <v>0</v>
      </c>
      <c r="H269" s="14">
        <v>0</v>
      </c>
    </row>
    <row r="270" spans="2:8" x14ac:dyDescent="0.25">
      <c r="B270" s="11">
        <v>1</v>
      </c>
      <c r="C270" s="12">
        <v>205</v>
      </c>
      <c r="D270" s="11" t="s">
        <v>335</v>
      </c>
      <c r="E270" s="13">
        <v>0</v>
      </c>
      <c r="F270" s="13">
        <v>0</v>
      </c>
      <c r="G270" s="13">
        <v>0</v>
      </c>
      <c r="H270" s="14">
        <v>0</v>
      </c>
    </row>
    <row r="271" spans="2:8" x14ac:dyDescent="0.25">
      <c r="B271" s="11">
        <v>1</v>
      </c>
      <c r="C271" s="12"/>
      <c r="D271" s="11"/>
      <c r="E271" s="13">
        <v>0</v>
      </c>
      <c r="F271" s="13">
        <v>0</v>
      </c>
      <c r="G271" s="13">
        <v>0</v>
      </c>
      <c r="H271" s="14">
        <v>0</v>
      </c>
    </row>
    <row r="272" spans="2:8" x14ac:dyDescent="0.25">
      <c r="B272" s="11">
        <v>1</v>
      </c>
      <c r="C272" s="12"/>
      <c r="D272" s="11"/>
      <c r="E272" s="13">
        <v>0</v>
      </c>
      <c r="F272" s="13">
        <v>0</v>
      </c>
      <c r="G272" s="13">
        <v>0</v>
      </c>
      <c r="H272" s="14">
        <v>0</v>
      </c>
    </row>
    <row r="273" spans="2:8" x14ac:dyDescent="0.25">
      <c r="B273" s="11">
        <v>1</v>
      </c>
      <c r="C273" s="12"/>
      <c r="D273" s="11"/>
      <c r="E273" s="13">
        <v>0</v>
      </c>
      <c r="F273" s="13">
        <v>0</v>
      </c>
      <c r="G273" s="13">
        <v>0</v>
      </c>
      <c r="H273" s="14">
        <v>0</v>
      </c>
    </row>
    <row r="274" spans="2:8" x14ac:dyDescent="0.25">
      <c r="B274" s="11">
        <v>1</v>
      </c>
      <c r="C274" s="12"/>
      <c r="D274" s="11"/>
      <c r="E274" s="13">
        <v>0</v>
      </c>
      <c r="F274" s="13">
        <v>0</v>
      </c>
      <c r="G274" s="13">
        <v>0</v>
      </c>
      <c r="H274" s="14">
        <v>0</v>
      </c>
    </row>
    <row r="275" spans="2:8" x14ac:dyDescent="0.25">
      <c r="B275" s="11">
        <v>1</v>
      </c>
      <c r="C275" s="12"/>
      <c r="D275" s="11"/>
      <c r="E275" s="13">
        <v>0</v>
      </c>
      <c r="F275" s="13">
        <v>0</v>
      </c>
      <c r="G275" s="13">
        <v>0</v>
      </c>
      <c r="H275" s="14">
        <v>0</v>
      </c>
    </row>
    <row r="277" spans="2:8" x14ac:dyDescent="0.25">
      <c r="D277" s="15" t="s">
        <v>294</v>
      </c>
      <c r="E277" s="16">
        <v>134858.91000000003</v>
      </c>
      <c r="F277" s="16">
        <v>-25844.229999999996</v>
      </c>
      <c r="G277" s="16">
        <v>0</v>
      </c>
      <c r="H277" s="16">
        <v>0</v>
      </c>
    </row>
  </sheetData>
  <autoFilter ref="B9:H275" xr:uid="{C2F1531D-2CC0-45C2-8F6F-2A8AF7F8305B}"/>
  <mergeCells count="1">
    <mergeCell ref="B6:E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C292E-EB8E-4B7C-8122-D68A269DE618}">
  <dimension ref="B1:H166"/>
  <sheetViews>
    <sheetView workbookViewId="0">
      <selection activeCell="B6" sqref="B6:E7"/>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1.14062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336</v>
      </c>
    </row>
    <row r="6" spans="2:8" ht="15" customHeight="1" x14ac:dyDescent="0.25">
      <c r="B6" s="61" t="s">
        <v>338</v>
      </c>
      <c r="C6" s="62"/>
      <c r="D6" s="62"/>
      <c r="E6" s="63"/>
      <c r="F6" s="23"/>
      <c r="G6" s="23"/>
      <c r="H6" s="23"/>
    </row>
    <row r="7" spans="2:8" x14ac:dyDescent="0.25">
      <c r="B7" s="64"/>
      <c r="C7" s="65"/>
      <c r="D7" s="65"/>
      <c r="E7" s="66"/>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1</v>
      </c>
      <c r="C10" s="29">
        <v>579</v>
      </c>
      <c r="D10" s="28" t="s">
        <v>16</v>
      </c>
      <c r="E10" s="30">
        <v>56.52</v>
      </c>
      <c r="F10" s="30">
        <v>-56.52</v>
      </c>
      <c r="G10" s="30">
        <v>0</v>
      </c>
      <c r="H10" s="31">
        <v>0</v>
      </c>
    </row>
    <row r="11" spans="2:8" x14ac:dyDescent="0.25">
      <c r="B11" s="28">
        <v>1</v>
      </c>
      <c r="C11" s="29">
        <v>247</v>
      </c>
      <c r="D11" s="28" t="s">
        <v>296</v>
      </c>
      <c r="E11" s="30">
        <v>177.9</v>
      </c>
      <c r="F11" s="30">
        <v>0</v>
      </c>
      <c r="G11" s="30">
        <v>0</v>
      </c>
      <c r="H11" s="31">
        <v>0</v>
      </c>
    </row>
    <row r="12" spans="2:8" x14ac:dyDescent="0.25">
      <c r="B12" s="28">
        <v>1</v>
      </c>
      <c r="C12" s="29">
        <v>663</v>
      </c>
      <c r="D12" s="28" t="s">
        <v>21</v>
      </c>
      <c r="E12" s="30">
        <v>505.96</v>
      </c>
      <c r="F12" s="30">
        <v>0</v>
      </c>
      <c r="G12" s="30">
        <v>0</v>
      </c>
      <c r="H12" s="31">
        <v>0</v>
      </c>
    </row>
    <row r="13" spans="2:8" x14ac:dyDescent="0.25">
      <c r="B13" s="28">
        <v>1</v>
      </c>
      <c r="C13" s="29">
        <v>196</v>
      </c>
      <c r="D13" s="28" t="s">
        <v>23</v>
      </c>
      <c r="E13" s="30">
        <v>943.68</v>
      </c>
      <c r="F13" s="30">
        <v>-943.68</v>
      </c>
      <c r="G13" s="30">
        <v>0</v>
      </c>
      <c r="H13" s="31">
        <v>0</v>
      </c>
    </row>
    <row r="14" spans="2:8" x14ac:dyDescent="0.25">
      <c r="B14" s="28">
        <v>1</v>
      </c>
      <c r="C14" s="29">
        <v>260</v>
      </c>
      <c r="D14" s="28" t="s">
        <v>298</v>
      </c>
      <c r="E14" s="30">
        <v>453.6</v>
      </c>
      <c r="F14" s="30">
        <v>-453.6</v>
      </c>
      <c r="G14" s="30">
        <v>0</v>
      </c>
      <c r="H14" s="31">
        <v>0</v>
      </c>
    </row>
    <row r="15" spans="2:8" x14ac:dyDescent="0.25">
      <c r="B15" s="28">
        <v>1</v>
      </c>
      <c r="C15" s="29">
        <v>1017</v>
      </c>
      <c r="D15" s="28" t="s">
        <v>27</v>
      </c>
      <c r="E15" s="30">
        <v>7970.94</v>
      </c>
      <c r="F15" s="30">
        <v>0</v>
      </c>
      <c r="G15" s="30">
        <v>0</v>
      </c>
      <c r="H15" s="31">
        <v>0</v>
      </c>
    </row>
    <row r="16" spans="2:8" x14ac:dyDescent="0.25">
      <c r="B16" s="28">
        <v>1</v>
      </c>
      <c r="C16" s="29">
        <v>331</v>
      </c>
      <c r="D16" s="28" t="s">
        <v>29</v>
      </c>
      <c r="E16" s="30">
        <v>145.16999999999999</v>
      </c>
      <c r="F16" s="30">
        <v>0</v>
      </c>
      <c r="G16" s="30">
        <v>11.25</v>
      </c>
      <c r="H16" s="31">
        <v>0</v>
      </c>
    </row>
    <row r="17" spans="2:8" x14ac:dyDescent="0.25">
      <c r="B17" s="28">
        <v>1</v>
      </c>
      <c r="C17" s="29">
        <v>791</v>
      </c>
      <c r="D17" s="28" t="s">
        <v>30</v>
      </c>
      <c r="E17" s="30">
        <v>144.5</v>
      </c>
      <c r="F17" s="30">
        <v>0</v>
      </c>
      <c r="G17" s="30">
        <v>1.25</v>
      </c>
      <c r="H17" s="31">
        <v>0</v>
      </c>
    </row>
    <row r="18" spans="2:8" x14ac:dyDescent="0.25">
      <c r="B18" s="28">
        <v>1</v>
      </c>
      <c r="C18" s="29">
        <v>1027</v>
      </c>
      <c r="D18" s="28" t="s">
        <v>31</v>
      </c>
      <c r="E18" s="30">
        <v>2032.75</v>
      </c>
      <c r="F18" s="30">
        <v>-2032.75</v>
      </c>
      <c r="G18" s="30">
        <v>0</v>
      </c>
      <c r="H18" s="31">
        <v>0</v>
      </c>
    </row>
    <row r="19" spans="2:8" x14ac:dyDescent="0.25">
      <c r="B19" s="28">
        <v>1</v>
      </c>
      <c r="C19" s="29">
        <v>1018</v>
      </c>
      <c r="D19" s="28" t="s">
        <v>34</v>
      </c>
      <c r="E19" s="30">
        <v>144.5</v>
      </c>
      <c r="F19" s="30">
        <v>-144.5</v>
      </c>
      <c r="G19" s="30">
        <v>0</v>
      </c>
      <c r="H19" s="31">
        <v>0</v>
      </c>
    </row>
    <row r="20" spans="2:8" x14ac:dyDescent="0.25">
      <c r="B20" s="28">
        <v>1</v>
      </c>
      <c r="C20" s="29">
        <v>206</v>
      </c>
      <c r="D20" s="28" t="s">
        <v>36</v>
      </c>
      <c r="E20" s="30">
        <v>241.95000000000002</v>
      </c>
      <c r="F20" s="30">
        <v>-241.95000000000002</v>
      </c>
      <c r="G20" s="30">
        <v>0</v>
      </c>
      <c r="H20" s="31">
        <v>0</v>
      </c>
    </row>
    <row r="21" spans="2:8" x14ac:dyDescent="0.25">
      <c r="B21" s="28">
        <v>1</v>
      </c>
      <c r="C21" s="29">
        <v>589</v>
      </c>
      <c r="D21" s="28" t="s">
        <v>38</v>
      </c>
      <c r="E21" s="30">
        <v>118.6</v>
      </c>
      <c r="F21" s="30">
        <v>0</v>
      </c>
      <c r="G21" s="30">
        <v>0</v>
      </c>
      <c r="H21" s="31">
        <v>0</v>
      </c>
    </row>
    <row r="22" spans="2:8" x14ac:dyDescent="0.25">
      <c r="B22" s="28">
        <v>1</v>
      </c>
      <c r="C22" s="29">
        <v>822</v>
      </c>
      <c r="D22" s="28" t="s">
        <v>41</v>
      </c>
      <c r="E22" s="30">
        <v>906.28</v>
      </c>
      <c r="F22" s="30">
        <v>-411.44</v>
      </c>
      <c r="G22" s="30">
        <v>0</v>
      </c>
      <c r="H22" s="31">
        <v>0</v>
      </c>
    </row>
    <row r="23" spans="2:8" x14ac:dyDescent="0.25">
      <c r="B23" s="28">
        <v>1</v>
      </c>
      <c r="C23" s="29">
        <v>1003</v>
      </c>
      <c r="D23" s="28" t="s">
        <v>43</v>
      </c>
      <c r="E23" s="30">
        <v>901.71</v>
      </c>
      <c r="F23" s="30">
        <v>0</v>
      </c>
      <c r="G23" s="30">
        <v>0</v>
      </c>
      <c r="H23" s="31">
        <v>0</v>
      </c>
    </row>
    <row r="24" spans="2:8" x14ac:dyDescent="0.25">
      <c r="B24" s="28">
        <v>1</v>
      </c>
      <c r="C24" s="29">
        <v>903</v>
      </c>
      <c r="D24" s="28" t="s">
        <v>45</v>
      </c>
      <c r="E24" s="30">
        <v>128.47999999999999</v>
      </c>
      <c r="F24" s="30">
        <v>-128.47999999999999</v>
      </c>
      <c r="G24" s="30">
        <v>0</v>
      </c>
      <c r="H24" s="31">
        <v>0</v>
      </c>
    </row>
    <row r="25" spans="2:8" x14ac:dyDescent="0.25">
      <c r="B25" s="28">
        <v>1</v>
      </c>
      <c r="C25" s="29">
        <v>792</v>
      </c>
      <c r="D25" s="28" t="s">
        <v>301</v>
      </c>
      <c r="E25" s="30">
        <v>353.43</v>
      </c>
      <c r="F25" s="30">
        <v>0</v>
      </c>
      <c r="G25" s="30">
        <v>0</v>
      </c>
      <c r="H25" s="31">
        <v>0</v>
      </c>
    </row>
    <row r="26" spans="2:8" x14ac:dyDescent="0.25">
      <c r="B26" s="28">
        <v>1</v>
      </c>
      <c r="C26" s="29">
        <v>664</v>
      </c>
      <c r="D26" s="28" t="s">
        <v>49</v>
      </c>
      <c r="E26" s="30">
        <v>161.30000000000001</v>
      </c>
      <c r="F26" s="30">
        <v>0</v>
      </c>
      <c r="G26" s="30">
        <v>0</v>
      </c>
      <c r="H26" s="31">
        <v>0</v>
      </c>
    </row>
    <row r="27" spans="2:8" x14ac:dyDescent="0.25">
      <c r="B27" s="28">
        <v>1</v>
      </c>
      <c r="C27" s="29">
        <v>580</v>
      </c>
      <c r="D27" s="28" t="s">
        <v>50</v>
      </c>
      <c r="E27" s="30">
        <v>35.58</v>
      </c>
      <c r="F27" s="30">
        <v>-35.58</v>
      </c>
      <c r="G27" s="30">
        <v>2.5</v>
      </c>
      <c r="H27" s="31">
        <v>0</v>
      </c>
    </row>
    <row r="28" spans="2:8" x14ac:dyDescent="0.25">
      <c r="B28" s="28">
        <v>1</v>
      </c>
      <c r="C28" s="29">
        <v>225</v>
      </c>
      <c r="D28" s="28" t="s">
        <v>51</v>
      </c>
      <c r="E28" s="30">
        <v>291.72000000000003</v>
      </c>
      <c r="F28" s="30">
        <v>0</v>
      </c>
      <c r="G28" s="30">
        <v>0</v>
      </c>
      <c r="H28" s="31">
        <v>0</v>
      </c>
    </row>
    <row r="29" spans="2:8" x14ac:dyDescent="0.25">
      <c r="B29" s="28">
        <v>1</v>
      </c>
      <c r="C29" s="29">
        <v>1029</v>
      </c>
      <c r="D29" s="28" t="s">
        <v>53</v>
      </c>
      <c r="E29" s="30">
        <v>500.4</v>
      </c>
      <c r="F29" s="30">
        <v>0</v>
      </c>
      <c r="G29" s="30">
        <v>0</v>
      </c>
      <c r="H29" s="31">
        <v>0</v>
      </c>
    </row>
    <row r="30" spans="2:8" x14ac:dyDescent="0.25">
      <c r="B30" s="28">
        <v>1</v>
      </c>
      <c r="C30" s="29">
        <v>197</v>
      </c>
      <c r="D30" s="28" t="s">
        <v>55</v>
      </c>
      <c r="E30" s="30">
        <v>998.93999999999994</v>
      </c>
      <c r="F30" s="30">
        <v>-998.93999999999994</v>
      </c>
      <c r="G30" s="30">
        <v>0</v>
      </c>
      <c r="H30" s="31">
        <v>0</v>
      </c>
    </row>
    <row r="31" spans="2:8" x14ac:dyDescent="0.25">
      <c r="B31" s="28">
        <v>1</v>
      </c>
      <c r="C31" s="29">
        <v>793</v>
      </c>
      <c r="D31" s="28" t="s">
        <v>57</v>
      </c>
      <c r="E31" s="30">
        <v>154.18</v>
      </c>
      <c r="F31" s="30">
        <v>-154.18</v>
      </c>
      <c r="G31" s="30">
        <v>0</v>
      </c>
      <c r="H31" s="31">
        <v>0</v>
      </c>
    </row>
    <row r="32" spans="2:8" x14ac:dyDescent="0.25">
      <c r="B32" s="28">
        <v>1</v>
      </c>
      <c r="C32" s="29">
        <v>322</v>
      </c>
      <c r="D32" s="28" t="s">
        <v>58</v>
      </c>
      <c r="E32" s="30">
        <v>587.42999999999995</v>
      </c>
      <c r="F32" s="30">
        <v>0</v>
      </c>
      <c r="G32" s="30">
        <v>0</v>
      </c>
      <c r="H32" s="31">
        <v>0</v>
      </c>
    </row>
    <row r="33" spans="2:8" x14ac:dyDescent="0.25">
      <c r="B33" s="28">
        <v>1</v>
      </c>
      <c r="C33" s="29">
        <v>270</v>
      </c>
      <c r="D33" s="28" t="s">
        <v>303</v>
      </c>
      <c r="E33" s="30">
        <v>177.9</v>
      </c>
      <c r="F33" s="30">
        <v>0</v>
      </c>
      <c r="G33" s="30">
        <v>0</v>
      </c>
      <c r="H33" s="31">
        <v>0</v>
      </c>
    </row>
    <row r="34" spans="2:8" x14ac:dyDescent="0.25">
      <c r="B34" s="28">
        <v>1</v>
      </c>
      <c r="C34" s="29">
        <v>665</v>
      </c>
      <c r="D34" s="28" t="s">
        <v>60</v>
      </c>
      <c r="E34" s="30">
        <v>2148.3000000000002</v>
      </c>
      <c r="F34" s="30">
        <v>0</v>
      </c>
      <c r="G34" s="30">
        <v>0</v>
      </c>
      <c r="H34" s="31">
        <v>0</v>
      </c>
    </row>
    <row r="35" spans="2:8" x14ac:dyDescent="0.25">
      <c r="B35" s="28">
        <v>1</v>
      </c>
      <c r="C35" s="29">
        <v>96</v>
      </c>
      <c r="D35" s="28" t="s">
        <v>61</v>
      </c>
      <c r="E35" s="30">
        <v>394.2</v>
      </c>
      <c r="F35" s="30">
        <v>0</v>
      </c>
      <c r="G35" s="30">
        <v>0</v>
      </c>
      <c r="H35" s="31">
        <v>0</v>
      </c>
    </row>
    <row r="36" spans="2:8" x14ac:dyDescent="0.25">
      <c r="B36" s="28">
        <v>1</v>
      </c>
      <c r="C36" s="29">
        <v>739</v>
      </c>
      <c r="D36" s="28" t="s">
        <v>66</v>
      </c>
      <c r="E36" s="30">
        <v>80.650000000000006</v>
      </c>
      <c r="F36" s="30">
        <v>-80.650000000000006</v>
      </c>
      <c r="G36" s="30">
        <v>0</v>
      </c>
      <c r="H36" s="31">
        <v>0</v>
      </c>
    </row>
    <row r="37" spans="2:8" x14ac:dyDescent="0.25">
      <c r="B37" s="28">
        <v>1</v>
      </c>
      <c r="C37" s="29">
        <v>286</v>
      </c>
      <c r="D37" s="28" t="s">
        <v>67</v>
      </c>
      <c r="E37" s="30">
        <v>417</v>
      </c>
      <c r="F37" s="30">
        <v>0</v>
      </c>
      <c r="G37" s="30">
        <v>0</v>
      </c>
      <c r="H37" s="31">
        <v>0</v>
      </c>
    </row>
    <row r="38" spans="2:8" x14ac:dyDescent="0.25">
      <c r="B38" s="28">
        <v>1</v>
      </c>
      <c r="C38" s="29">
        <v>851</v>
      </c>
      <c r="D38" s="28" t="s">
        <v>68</v>
      </c>
      <c r="E38" s="30">
        <v>1888.09</v>
      </c>
      <c r="F38" s="30">
        <v>-1888.09</v>
      </c>
      <c r="G38" s="30">
        <v>0</v>
      </c>
      <c r="H38" s="31">
        <v>0</v>
      </c>
    </row>
    <row r="39" spans="2:8" x14ac:dyDescent="0.25">
      <c r="B39" s="28">
        <v>1</v>
      </c>
      <c r="C39" s="29">
        <v>581</v>
      </c>
      <c r="D39" s="28" t="s">
        <v>69</v>
      </c>
      <c r="E39" s="30">
        <v>177.9</v>
      </c>
      <c r="F39" s="30">
        <v>-177.9</v>
      </c>
      <c r="G39" s="30">
        <v>0</v>
      </c>
      <c r="H39" s="31">
        <v>0</v>
      </c>
    </row>
    <row r="40" spans="2:8" x14ac:dyDescent="0.25">
      <c r="B40" s="28">
        <v>1</v>
      </c>
      <c r="C40" s="29">
        <v>681</v>
      </c>
      <c r="D40" s="28" t="s">
        <v>70</v>
      </c>
      <c r="E40" s="30">
        <v>359.04</v>
      </c>
      <c r="F40" s="30">
        <v>-359.04</v>
      </c>
      <c r="G40" s="30">
        <v>0</v>
      </c>
      <c r="H40" s="31">
        <v>0</v>
      </c>
    </row>
    <row r="41" spans="2:8" x14ac:dyDescent="0.25">
      <c r="B41" s="28">
        <v>1</v>
      </c>
      <c r="C41" s="29">
        <v>103</v>
      </c>
      <c r="D41" s="28" t="s">
        <v>71</v>
      </c>
      <c r="E41" s="30">
        <v>177.9</v>
      </c>
      <c r="F41" s="30">
        <v>0</v>
      </c>
      <c r="G41" s="30">
        <v>0</v>
      </c>
      <c r="H41" s="31">
        <v>0</v>
      </c>
    </row>
    <row r="42" spans="2:8" x14ac:dyDescent="0.25">
      <c r="B42" s="28">
        <v>1</v>
      </c>
      <c r="C42" s="29">
        <v>426</v>
      </c>
      <c r="D42" s="28" t="s">
        <v>79</v>
      </c>
      <c r="E42" s="30">
        <v>826.13</v>
      </c>
      <c r="F42" s="30">
        <v>0</v>
      </c>
      <c r="G42" s="30">
        <v>0</v>
      </c>
      <c r="H42" s="31">
        <v>0</v>
      </c>
    </row>
    <row r="43" spans="2:8" x14ac:dyDescent="0.25">
      <c r="B43" s="28">
        <v>1</v>
      </c>
      <c r="C43" s="29">
        <v>1342</v>
      </c>
      <c r="D43" s="28" t="s">
        <v>305</v>
      </c>
      <c r="E43" s="30">
        <v>274.96000000000004</v>
      </c>
      <c r="F43" s="30">
        <v>-144.5</v>
      </c>
      <c r="G43" s="30">
        <v>0</v>
      </c>
      <c r="H43" s="31">
        <v>0</v>
      </c>
    </row>
    <row r="44" spans="2:8" x14ac:dyDescent="0.25">
      <c r="B44" s="28">
        <v>1</v>
      </c>
      <c r="C44" s="29">
        <v>393</v>
      </c>
      <c r="D44" s="28" t="s">
        <v>83</v>
      </c>
      <c r="E44" s="30">
        <v>177.9</v>
      </c>
      <c r="F44" s="30">
        <v>0</v>
      </c>
      <c r="G44" s="30">
        <v>0</v>
      </c>
      <c r="H44" s="31">
        <v>0</v>
      </c>
    </row>
    <row r="45" spans="2:8" x14ac:dyDescent="0.25">
      <c r="B45" s="28">
        <v>1</v>
      </c>
      <c r="C45" s="29">
        <v>367</v>
      </c>
      <c r="D45" s="28" t="s">
        <v>84</v>
      </c>
      <c r="E45" s="30">
        <v>98.1</v>
      </c>
      <c r="F45" s="30">
        <v>-98.1</v>
      </c>
      <c r="G45" s="30">
        <v>0</v>
      </c>
      <c r="H45" s="31">
        <v>0</v>
      </c>
    </row>
    <row r="46" spans="2:8" x14ac:dyDescent="0.25">
      <c r="B46" s="28">
        <v>1</v>
      </c>
      <c r="C46" s="29">
        <v>356</v>
      </c>
      <c r="D46" s="28" t="s">
        <v>85</v>
      </c>
      <c r="E46" s="30">
        <v>417.52</v>
      </c>
      <c r="F46" s="30">
        <v>0</v>
      </c>
      <c r="G46" s="30">
        <v>0</v>
      </c>
      <c r="H46" s="31">
        <v>0</v>
      </c>
    </row>
    <row r="47" spans="2:8" x14ac:dyDescent="0.25">
      <c r="B47" s="28">
        <v>1</v>
      </c>
      <c r="C47" s="29">
        <v>1013</v>
      </c>
      <c r="D47" s="28" t="s">
        <v>307</v>
      </c>
      <c r="E47" s="30">
        <v>177.9</v>
      </c>
      <c r="F47" s="30">
        <v>0</v>
      </c>
      <c r="G47" s="30">
        <v>0</v>
      </c>
      <c r="H47" s="31">
        <v>0</v>
      </c>
    </row>
    <row r="48" spans="2:8" x14ac:dyDescent="0.25">
      <c r="B48" s="28">
        <v>1</v>
      </c>
      <c r="C48" s="29">
        <v>323</v>
      </c>
      <c r="D48" s="28" t="s">
        <v>89</v>
      </c>
      <c r="E48" s="30">
        <v>177.9</v>
      </c>
      <c r="F48" s="30">
        <v>0</v>
      </c>
      <c r="G48" s="30">
        <v>0</v>
      </c>
      <c r="H48" s="31">
        <v>0</v>
      </c>
    </row>
    <row r="49" spans="2:8" x14ac:dyDescent="0.25">
      <c r="B49" s="28">
        <v>1</v>
      </c>
      <c r="C49" s="29">
        <v>368</v>
      </c>
      <c r="D49" s="28" t="s">
        <v>91</v>
      </c>
      <c r="E49" s="30">
        <v>142.32</v>
      </c>
      <c r="F49" s="30">
        <v>0</v>
      </c>
      <c r="G49" s="30">
        <v>0</v>
      </c>
      <c r="H49" s="31">
        <v>0</v>
      </c>
    </row>
    <row r="50" spans="2:8" x14ac:dyDescent="0.25">
      <c r="B50" s="28">
        <v>1</v>
      </c>
      <c r="C50" s="29">
        <v>332</v>
      </c>
      <c r="D50" s="28" t="s">
        <v>92</v>
      </c>
      <c r="E50" s="30">
        <v>1268.52</v>
      </c>
      <c r="F50" s="30">
        <v>0</v>
      </c>
      <c r="G50" s="30">
        <v>0</v>
      </c>
      <c r="H50" s="31">
        <v>0</v>
      </c>
    </row>
    <row r="51" spans="2:8" x14ac:dyDescent="0.25">
      <c r="B51" s="28">
        <v>1</v>
      </c>
      <c r="C51" s="29">
        <v>1019</v>
      </c>
      <c r="D51" s="28" t="s">
        <v>96</v>
      </c>
      <c r="E51" s="30">
        <v>277.83</v>
      </c>
      <c r="F51" s="30">
        <v>0</v>
      </c>
      <c r="G51" s="30">
        <v>0</v>
      </c>
      <c r="H51" s="31">
        <v>0</v>
      </c>
    </row>
    <row r="52" spans="2:8" x14ac:dyDescent="0.25">
      <c r="B52" s="28">
        <v>1</v>
      </c>
      <c r="C52" s="29">
        <v>330</v>
      </c>
      <c r="D52" s="28" t="s">
        <v>309</v>
      </c>
      <c r="E52" s="30">
        <v>428.12</v>
      </c>
      <c r="F52" s="30">
        <v>0</v>
      </c>
      <c r="G52" s="30">
        <v>0</v>
      </c>
      <c r="H52" s="31">
        <v>0</v>
      </c>
    </row>
    <row r="53" spans="2:8" x14ac:dyDescent="0.25">
      <c r="B53" s="28">
        <v>1</v>
      </c>
      <c r="C53" s="29">
        <v>198</v>
      </c>
      <c r="D53" s="28" t="s">
        <v>100</v>
      </c>
      <c r="E53" s="30">
        <v>109.44</v>
      </c>
      <c r="F53" s="30">
        <v>0</v>
      </c>
      <c r="G53" s="30">
        <v>0</v>
      </c>
      <c r="H53" s="31">
        <v>0</v>
      </c>
    </row>
    <row r="54" spans="2:8" x14ac:dyDescent="0.25">
      <c r="B54" s="28">
        <v>1</v>
      </c>
      <c r="C54" s="29">
        <v>333</v>
      </c>
      <c r="D54" s="28" t="s">
        <v>101</v>
      </c>
      <c r="E54" s="30">
        <v>417</v>
      </c>
      <c r="F54" s="30">
        <v>0</v>
      </c>
      <c r="G54" s="30">
        <v>0</v>
      </c>
      <c r="H54" s="31">
        <v>0</v>
      </c>
    </row>
    <row r="55" spans="2:8" x14ac:dyDescent="0.25">
      <c r="B55" s="28">
        <v>1</v>
      </c>
      <c r="C55" s="29">
        <v>1020</v>
      </c>
      <c r="D55" s="28" t="s">
        <v>104</v>
      </c>
      <c r="E55" s="30">
        <v>13822.920000000015</v>
      </c>
      <c r="F55" s="30">
        <v>0</v>
      </c>
      <c r="G55" s="30">
        <v>3046.25</v>
      </c>
      <c r="H55" s="31">
        <v>0</v>
      </c>
    </row>
    <row r="56" spans="2:8" x14ac:dyDescent="0.25">
      <c r="B56" s="28">
        <v>1</v>
      </c>
      <c r="C56" s="29">
        <v>199</v>
      </c>
      <c r="D56" s="28" t="s">
        <v>105</v>
      </c>
      <c r="E56" s="30">
        <v>664.29</v>
      </c>
      <c r="F56" s="30">
        <v>0</v>
      </c>
      <c r="G56" s="30">
        <v>0</v>
      </c>
      <c r="H56" s="31">
        <v>0</v>
      </c>
    </row>
    <row r="57" spans="2:8" x14ac:dyDescent="0.25">
      <c r="B57" s="28">
        <v>1</v>
      </c>
      <c r="C57" s="29">
        <v>853</v>
      </c>
      <c r="D57" s="28" t="s">
        <v>106</v>
      </c>
      <c r="E57" s="30">
        <v>387.69</v>
      </c>
      <c r="F57" s="30">
        <v>-387.69</v>
      </c>
      <c r="G57" s="30">
        <v>0</v>
      </c>
      <c r="H57" s="31">
        <v>0</v>
      </c>
    </row>
    <row r="58" spans="2:8" x14ac:dyDescent="0.25">
      <c r="B58" s="28">
        <v>1</v>
      </c>
      <c r="C58" s="29">
        <v>222</v>
      </c>
      <c r="D58" s="28" t="s">
        <v>108</v>
      </c>
      <c r="E58" s="30">
        <v>642.33000000000004</v>
      </c>
      <c r="F58" s="30">
        <v>0</v>
      </c>
      <c r="G58" s="30">
        <v>0</v>
      </c>
      <c r="H58" s="31">
        <v>0</v>
      </c>
    </row>
    <row r="59" spans="2:8" x14ac:dyDescent="0.25">
      <c r="B59" s="28">
        <v>1</v>
      </c>
      <c r="C59" s="29">
        <v>904</v>
      </c>
      <c r="D59" s="28" t="s">
        <v>109</v>
      </c>
      <c r="E59" s="30">
        <v>173.95999999999998</v>
      </c>
      <c r="F59" s="30">
        <v>0</v>
      </c>
      <c r="G59" s="30">
        <v>0</v>
      </c>
      <c r="H59" s="31">
        <v>0</v>
      </c>
    </row>
    <row r="60" spans="2:8" x14ac:dyDescent="0.25">
      <c r="B60" s="28">
        <v>1</v>
      </c>
      <c r="C60" s="29">
        <v>262</v>
      </c>
      <c r="D60" s="28" t="s">
        <v>110</v>
      </c>
      <c r="E60" s="30">
        <v>278.8</v>
      </c>
      <c r="F60" s="30">
        <v>0</v>
      </c>
      <c r="G60" s="30">
        <v>0</v>
      </c>
      <c r="H60" s="31">
        <v>0</v>
      </c>
    </row>
    <row r="61" spans="2:8" x14ac:dyDescent="0.25">
      <c r="B61" s="28">
        <v>1</v>
      </c>
      <c r="C61" s="29">
        <v>798</v>
      </c>
      <c r="D61" s="28" t="s">
        <v>112</v>
      </c>
      <c r="E61" s="30">
        <v>86.7</v>
      </c>
      <c r="F61" s="30">
        <v>0</v>
      </c>
      <c r="G61" s="30">
        <v>0</v>
      </c>
      <c r="H61" s="31">
        <v>0</v>
      </c>
    </row>
    <row r="62" spans="2:8" x14ac:dyDescent="0.25">
      <c r="B62" s="28">
        <v>1</v>
      </c>
      <c r="C62" s="29">
        <v>671</v>
      </c>
      <c r="D62" s="28" t="s">
        <v>114</v>
      </c>
      <c r="E62" s="30">
        <v>391.74</v>
      </c>
      <c r="F62" s="30">
        <v>0</v>
      </c>
      <c r="G62" s="30">
        <v>0</v>
      </c>
      <c r="H62" s="31">
        <v>0</v>
      </c>
    </row>
    <row r="63" spans="2:8" x14ac:dyDescent="0.25">
      <c r="B63" s="28">
        <v>1</v>
      </c>
      <c r="C63" s="29">
        <v>824</v>
      </c>
      <c r="D63" s="28" t="s">
        <v>115</v>
      </c>
      <c r="E63" s="30">
        <v>48.39</v>
      </c>
      <c r="F63" s="30">
        <v>0</v>
      </c>
      <c r="G63" s="30">
        <v>0</v>
      </c>
      <c r="H63" s="31">
        <v>0</v>
      </c>
    </row>
    <row r="64" spans="2:8" x14ac:dyDescent="0.25">
      <c r="B64" s="28">
        <v>1</v>
      </c>
      <c r="C64" s="29">
        <v>324</v>
      </c>
      <c r="D64" s="28" t="s">
        <v>118</v>
      </c>
      <c r="E64" s="30">
        <v>96.78</v>
      </c>
      <c r="F64" s="30">
        <v>0</v>
      </c>
      <c r="G64" s="30">
        <v>0</v>
      </c>
      <c r="H64" s="31">
        <v>0</v>
      </c>
    </row>
    <row r="65" spans="2:8" x14ac:dyDescent="0.25">
      <c r="B65" s="28">
        <v>1</v>
      </c>
      <c r="C65" s="29">
        <v>888</v>
      </c>
      <c r="D65" s="28" t="s">
        <v>119</v>
      </c>
      <c r="E65" s="30">
        <v>96.78</v>
      </c>
      <c r="F65" s="30">
        <v>-96.78</v>
      </c>
      <c r="G65" s="30">
        <v>0</v>
      </c>
      <c r="H65" s="31">
        <v>0</v>
      </c>
    </row>
    <row r="66" spans="2:8" x14ac:dyDescent="0.25">
      <c r="B66" s="28">
        <v>1</v>
      </c>
      <c r="C66" s="29">
        <v>1179</v>
      </c>
      <c r="D66" s="28" t="s">
        <v>120</v>
      </c>
      <c r="E66" s="30">
        <v>158.76</v>
      </c>
      <c r="F66" s="30">
        <v>-158.76</v>
      </c>
      <c r="G66" s="30">
        <v>0</v>
      </c>
      <c r="H66" s="31">
        <v>0</v>
      </c>
    </row>
    <row r="67" spans="2:8" x14ac:dyDescent="0.25">
      <c r="B67" s="28">
        <v>1</v>
      </c>
      <c r="C67" s="29">
        <v>280</v>
      </c>
      <c r="D67" s="28" t="s">
        <v>122</v>
      </c>
      <c r="E67" s="30">
        <v>1490.5</v>
      </c>
      <c r="F67" s="30">
        <v>0</v>
      </c>
      <c r="G67" s="30">
        <v>0</v>
      </c>
      <c r="H67" s="31">
        <v>0</v>
      </c>
    </row>
    <row r="68" spans="2:8" x14ac:dyDescent="0.25">
      <c r="B68" s="28">
        <v>1</v>
      </c>
      <c r="C68" s="29">
        <v>666</v>
      </c>
      <c r="D68" s="28" t="s">
        <v>123</v>
      </c>
      <c r="E68" s="30">
        <v>371.72</v>
      </c>
      <c r="F68" s="30">
        <v>-371.72</v>
      </c>
      <c r="G68" s="30">
        <v>0</v>
      </c>
      <c r="H68" s="31">
        <v>0</v>
      </c>
    </row>
    <row r="69" spans="2:8" x14ac:dyDescent="0.25">
      <c r="B69" s="28">
        <v>1</v>
      </c>
      <c r="C69" s="29">
        <v>1021</v>
      </c>
      <c r="D69" s="28" t="s">
        <v>312</v>
      </c>
      <c r="E69" s="30">
        <v>1861.04</v>
      </c>
      <c r="F69" s="30">
        <v>-1861.04</v>
      </c>
      <c r="G69" s="30">
        <v>0</v>
      </c>
      <c r="H69" s="31">
        <v>0</v>
      </c>
    </row>
    <row r="70" spans="2:8" x14ac:dyDescent="0.25">
      <c r="B70" s="28">
        <v>1</v>
      </c>
      <c r="C70" s="29">
        <v>4955</v>
      </c>
      <c r="D70" s="28" t="s">
        <v>125</v>
      </c>
      <c r="E70" s="30">
        <v>1107.33</v>
      </c>
      <c r="F70" s="30">
        <v>0</v>
      </c>
      <c r="G70" s="30">
        <v>0</v>
      </c>
      <c r="H70" s="31">
        <v>0</v>
      </c>
    </row>
    <row r="71" spans="2:8" x14ac:dyDescent="0.25">
      <c r="B71" s="28">
        <v>1</v>
      </c>
      <c r="C71" s="29">
        <v>740</v>
      </c>
      <c r="D71" s="28" t="s">
        <v>126</v>
      </c>
      <c r="E71" s="30">
        <v>517.08000000000004</v>
      </c>
      <c r="F71" s="30">
        <v>0</v>
      </c>
      <c r="G71" s="30">
        <v>0</v>
      </c>
      <c r="H71" s="31">
        <v>0</v>
      </c>
    </row>
    <row r="72" spans="2:8" x14ac:dyDescent="0.25">
      <c r="B72" s="28">
        <v>1</v>
      </c>
      <c r="C72" s="29">
        <v>435</v>
      </c>
      <c r="D72" s="28" t="s">
        <v>127</v>
      </c>
      <c r="E72" s="30">
        <v>428.34000000000003</v>
      </c>
      <c r="F72" s="30">
        <v>-428.34000000000003</v>
      </c>
      <c r="G72" s="30">
        <v>0</v>
      </c>
      <c r="H72" s="31">
        <v>0</v>
      </c>
    </row>
    <row r="73" spans="2:8" x14ac:dyDescent="0.25">
      <c r="B73" s="28">
        <v>1</v>
      </c>
      <c r="C73" s="29">
        <v>218</v>
      </c>
      <c r="D73" s="28" t="s">
        <v>128</v>
      </c>
      <c r="E73" s="30">
        <v>130.46</v>
      </c>
      <c r="F73" s="30">
        <v>0</v>
      </c>
      <c r="G73" s="30">
        <v>0</v>
      </c>
      <c r="H73" s="31">
        <v>0</v>
      </c>
    </row>
    <row r="74" spans="2:8" x14ac:dyDescent="0.25">
      <c r="B74" s="28">
        <v>1</v>
      </c>
      <c r="C74" s="29">
        <v>797</v>
      </c>
      <c r="D74" s="28" t="s">
        <v>129</v>
      </c>
      <c r="E74" s="30">
        <v>175.77</v>
      </c>
      <c r="F74" s="30">
        <v>0</v>
      </c>
      <c r="G74" s="30">
        <v>0</v>
      </c>
      <c r="H74" s="31">
        <v>0</v>
      </c>
    </row>
    <row r="75" spans="2:8" x14ac:dyDescent="0.25">
      <c r="B75" s="28">
        <v>1</v>
      </c>
      <c r="C75" s="29">
        <v>183</v>
      </c>
      <c r="D75" s="28" t="s">
        <v>132</v>
      </c>
      <c r="E75" s="30">
        <v>177.9</v>
      </c>
      <c r="F75" s="30">
        <v>0</v>
      </c>
      <c r="G75" s="30">
        <v>0</v>
      </c>
      <c r="H75" s="31">
        <v>0</v>
      </c>
    </row>
    <row r="76" spans="2:8" x14ac:dyDescent="0.25">
      <c r="B76" s="28">
        <v>1</v>
      </c>
      <c r="C76" s="29">
        <v>460</v>
      </c>
      <c r="D76" s="28" t="s">
        <v>134</v>
      </c>
      <c r="E76" s="30">
        <v>389.2</v>
      </c>
      <c r="F76" s="30">
        <v>0</v>
      </c>
      <c r="G76" s="30">
        <v>0</v>
      </c>
      <c r="H76" s="31">
        <v>0</v>
      </c>
    </row>
    <row r="77" spans="2:8" x14ac:dyDescent="0.25">
      <c r="B77" s="28">
        <v>1</v>
      </c>
      <c r="C77" s="29">
        <v>4581</v>
      </c>
      <c r="D77" s="28" t="s">
        <v>141</v>
      </c>
      <c r="E77" s="30">
        <v>2931.1000000000004</v>
      </c>
      <c r="F77" s="30">
        <v>0</v>
      </c>
      <c r="G77" s="30">
        <v>0</v>
      </c>
      <c r="H77" s="31">
        <v>0</v>
      </c>
    </row>
    <row r="78" spans="2:8" x14ac:dyDescent="0.25">
      <c r="B78" s="28">
        <v>1</v>
      </c>
      <c r="C78" s="29">
        <v>101</v>
      </c>
      <c r="D78" s="28" t="s">
        <v>142</v>
      </c>
      <c r="E78" s="30">
        <v>109.44</v>
      </c>
      <c r="F78" s="30">
        <v>0</v>
      </c>
      <c r="G78" s="30">
        <v>0</v>
      </c>
      <c r="H78" s="31">
        <v>0</v>
      </c>
    </row>
    <row r="79" spans="2:8" x14ac:dyDescent="0.25">
      <c r="B79" s="28">
        <v>1</v>
      </c>
      <c r="C79" s="29">
        <v>281</v>
      </c>
      <c r="D79" s="28" t="s">
        <v>143</v>
      </c>
      <c r="E79" s="30">
        <v>500.4</v>
      </c>
      <c r="F79" s="30">
        <v>-500.4</v>
      </c>
      <c r="G79" s="30">
        <v>0</v>
      </c>
      <c r="H79" s="31">
        <v>0</v>
      </c>
    </row>
    <row r="80" spans="2:8" x14ac:dyDescent="0.25">
      <c r="B80" s="28">
        <v>1</v>
      </c>
      <c r="C80" s="29">
        <v>5361</v>
      </c>
      <c r="D80" s="28" t="s">
        <v>144</v>
      </c>
      <c r="E80" s="30">
        <v>144.5</v>
      </c>
      <c r="F80" s="30">
        <v>-144.5</v>
      </c>
      <c r="G80" s="30">
        <v>0</v>
      </c>
      <c r="H80" s="31">
        <v>0</v>
      </c>
    </row>
    <row r="81" spans="2:8" x14ac:dyDescent="0.25">
      <c r="B81" s="28">
        <v>1</v>
      </c>
      <c r="C81" s="29">
        <v>584</v>
      </c>
      <c r="D81" s="28" t="s">
        <v>145</v>
      </c>
      <c r="E81" s="30">
        <v>122.64</v>
      </c>
      <c r="F81" s="30">
        <v>0</v>
      </c>
      <c r="G81" s="30">
        <v>0</v>
      </c>
      <c r="H81" s="31">
        <v>0</v>
      </c>
    </row>
    <row r="82" spans="2:8" x14ac:dyDescent="0.25">
      <c r="B82" s="28">
        <v>1</v>
      </c>
      <c r="C82" s="29">
        <v>635</v>
      </c>
      <c r="D82" s="28" t="s">
        <v>146</v>
      </c>
      <c r="E82" s="30">
        <v>1215.3300000000002</v>
      </c>
      <c r="F82" s="30">
        <v>-748.34999999999991</v>
      </c>
      <c r="G82" s="30">
        <v>0</v>
      </c>
      <c r="H82" s="31">
        <v>0</v>
      </c>
    </row>
    <row r="83" spans="2:8" x14ac:dyDescent="0.25">
      <c r="B83" s="28">
        <v>1</v>
      </c>
      <c r="C83" s="29">
        <v>667</v>
      </c>
      <c r="D83" s="28" t="s">
        <v>148</v>
      </c>
      <c r="E83" s="30">
        <v>405.88</v>
      </c>
      <c r="F83" s="30">
        <v>0</v>
      </c>
      <c r="G83" s="30">
        <v>0</v>
      </c>
      <c r="H83" s="31">
        <v>0</v>
      </c>
    </row>
    <row r="84" spans="2:8" x14ac:dyDescent="0.25">
      <c r="B84" s="28">
        <v>1</v>
      </c>
      <c r="C84" s="29">
        <v>668</v>
      </c>
      <c r="D84" s="28" t="s">
        <v>150</v>
      </c>
      <c r="E84" s="30">
        <v>280.5</v>
      </c>
      <c r="F84" s="30">
        <v>0</v>
      </c>
      <c r="G84" s="30">
        <v>0</v>
      </c>
      <c r="H84" s="31">
        <v>0</v>
      </c>
    </row>
    <row r="85" spans="2:8" x14ac:dyDescent="0.25">
      <c r="B85" s="28">
        <v>1</v>
      </c>
      <c r="C85" s="29">
        <v>1022</v>
      </c>
      <c r="D85" s="28" t="s">
        <v>317</v>
      </c>
      <c r="E85" s="30">
        <v>6440.7900000000018</v>
      </c>
      <c r="F85" s="30">
        <v>0</v>
      </c>
      <c r="G85" s="30">
        <v>91.25</v>
      </c>
      <c r="H85" s="31">
        <v>0</v>
      </c>
    </row>
    <row r="86" spans="2:8" x14ac:dyDescent="0.25">
      <c r="B86" s="28">
        <v>1</v>
      </c>
      <c r="C86" s="29">
        <v>684</v>
      </c>
      <c r="D86" s="28" t="s">
        <v>152</v>
      </c>
      <c r="E86" s="30">
        <v>500.4</v>
      </c>
      <c r="F86" s="30">
        <v>-500.4</v>
      </c>
      <c r="G86" s="30">
        <v>0</v>
      </c>
      <c r="H86" s="31">
        <v>0</v>
      </c>
    </row>
    <row r="87" spans="2:8" x14ac:dyDescent="0.25">
      <c r="B87" s="28">
        <v>1</v>
      </c>
      <c r="C87" s="29">
        <v>1026</v>
      </c>
      <c r="D87" s="28" t="s">
        <v>153</v>
      </c>
      <c r="E87" s="30">
        <v>1068.72</v>
      </c>
      <c r="F87" s="30">
        <v>-1068.72</v>
      </c>
      <c r="G87" s="30">
        <v>0</v>
      </c>
      <c r="H87" s="31">
        <v>0</v>
      </c>
    </row>
    <row r="88" spans="2:8" x14ac:dyDescent="0.25">
      <c r="B88" s="28">
        <v>1</v>
      </c>
      <c r="C88" s="29">
        <v>299</v>
      </c>
      <c r="D88" s="28" t="s">
        <v>158</v>
      </c>
      <c r="E88" s="30">
        <v>336.6</v>
      </c>
      <c r="F88" s="30">
        <v>0</v>
      </c>
      <c r="G88" s="30">
        <v>0</v>
      </c>
      <c r="H88" s="31">
        <v>0</v>
      </c>
    </row>
    <row r="89" spans="2:8" x14ac:dyDescent="0.25">
      <c r="B89" s="28">
        <v>1</v>
      </c>
      <c r="C89" s="29">
        <v>783</v>
      </c>
      <c r="D89" s="28" t="s">
        <v>160</v>
      </c>
      <c r="E89" s="30">
        <v>385.56</v>
      </c>
      <c r="F89" s="30">
        <v>0</v>
      </c>
      <c r="G89" s="30">
        <v>0</v>
      </c>
      <c r="H89" s="31">
        <v>0</v>
      </c>
    </row>
    <row r="90" spans="2:8" x14ac:dyDescent="0.25">
      <c r="B90" s="28">
        <v>1</v>
      </c>
      <c r="C90" s="29">
        <v>305</v>
      </c>
      <c r="D90" s="28" t="s">
        <v>161</v>
      </c>
      <c r="E90" s="30">
        <v>620.72</v>
      </c>
      <c r="F90" s="30">
        <v>-114.76</v>
      </c>
      <c r="G90" s="30">
        <v>0</v>
      </c>
      <c r="H90" s="31">
        <v>0</v>
      </c>
    </row>
    <row r="91" spans="2:8" x14ac:dyDescent="0.25">
      <c r="B91" s="28">
        <v>1</v>
      </c>
      <c r="C91" s="29">
        <v>1024</v>
      </c>
      <c r="D91" s="28" t="s">
        <v>162</v>
      </c>
      <c r="E91" s="30">
        <v>266.49</v>
      </c>
      <c r="F91" s="30">
        <v>0</v>
      </c>
      <c r="G91" s="30">
        <v>0</v>
      </c>
      <c r="H91" s="31">
        <v>0</v>
      </c>
    </row>
    <row r="92" spans="2:8" x14ac:dyDescent="0.25">
      <c r="B92" s="28">
        <v>1</v>
      </c>
      <c r="C92" s="29">
        <v>282</v>
      </c>
      <c r="D92" s="28" t="s">
        <v>163</v>
      </c>
      <c r="E92" s="30">
        <v>2336.8000000000002</v>
      </c>
      <c r="F92" s="30">
        <v>0</v>
      </c>
      <c r="G92" s="30">
        <v>215</v>
      </c>
      <c r="H92" s="31">
        <v>0</v>
      </c>
    </row>
    <row r="93" spans="2:8" x14ac:dyDescent="0.25">
      <c r="B93" s="28">
        <v>1</v>
      </c>
      <c r="C93" s="29">
        <v>370</v>
      </c>
      <c r="D93" s="28" t="s">
        <v>166</v>
      </c>
      <c r="E93" s="30">
        <v>302.94</v>
      </c>
      <c r="F93" s="30">
        <v>-302.94</v>
      </c>
      <c r="G93" s="30">
        <v>0</v>
      </c>
      <c r="H93" s="31">
        <v>0</v>
      </c>
    </row>
    <row r="94" spans="2:8" x14ac:dyDescent="0.25">
      <c r="B94" s="28">
        <v>1</v>
      </c>
      <c r="C94" s="29">
        <v>297</v>
      </c>
      <c r="D94" s="28" t="s">
        <v>167</v>
      </c>
      <c r="E94" s="30">
        <v>3658.85</v>
      </c>
      <c r="F94" s="30">
        <v>0</v>
      </c>
      <c r="G94" s="30">
        <v>0</v>
      </c>
      <c r="H94" s="31">
        <v>0</v>
      </c>
    </row>
    <row r="95" spans="2:8" x14ac:dyDescent="0.25">
      <c r="B95" s="28">
        <v>1</v>
      </c>
      <c r="C95" s="29">
        <v>248</v>
      </c>
      <c r="D95" s="28" t="s">
        <v>168</v>
      </c>
      <c r="E95" s="30">
        <v>517.08000000000004</v>
      </c>
      <c r="F95" s="30">
        <v>0</v>
      </c>
      <c r="G95" s="30">
        <v>0</v>
      </c>
      <c r="H95" s="31">
        <v>0</v>
      </c>
    </row>
    <row r="96" spans="2:8" x14ac:dyDescent="0.25">
      <c r="B96" s="28">
        <v>1</v>
      </c>
      <c r="C96" s="29">
        <v>784</v>
      </c>
      <c r="D96" s="28" t="s">
        <v>173</v>
      </c>
      <c r="E96" s="30">
        <v>598.41</v>
      </c>
      <c r="F96" s="30">
        <v>-598.41</v>
      </c>
      <c r="G96" s="30">
        <v>0</v>
      </c>
      <c r="H96" s="31">
        <v>0</v>
      </c>
    </row>
    <row r="97" spans="2:8" x14ac:dyDescent="0.25">
      <c r="B97" s="28">
        <v>1</v>
      </c>
      <c r="C97" s="29">
        <v>685</v>
      </c>
      <c r="D97" s="28" t="s">
        <v>175</v>
      </c>
      <c r="E97" s="30">
        <v>1398.36</v>
      </c>
      <c r="F97" s="30">
        <v>0</v>
      </c>
      <c r="G97" s="30">
        <v>0</v>
      </c>
      <c r="H97" s="31">
        <v>0</v>
      </c>
    </row>
    <row r="98" spans="2:8" x14ac:dyDescent="0.25">
      <c r="B98" s="28">
        <v>1</v>
      </c>
      <c r="C98" s="29">
        <v>1023</v>
      </c>
      <c r="D98" s="28" t="s">
        <v>178</v>
      </c>
      <c r="E98" s="30">
        <v>1360.42</v>
      </c>
      <c r="F98" s="30">
        <v>-1360.42</v>
      </c>
      <c r="G98" s="30">
        <v>0</v>
      </c>
      <c r="H98" s="31">
        <v>0</v>
      </c>
    </row>
    <row r="99" spans="2:8" x14ac:dyDescent="0.25">
      <c r="B99" s="28">
        <v>1</v>
      </c>
      <c r="C99" s="29">
        <v>785</v>
      </c>
      <c r="D99" s="28" t="s">
        <v>179</v>
      </c>
      <c r="E99" s="30">
        <v>128.47999999999999</v>
      </c>
      <c r="F99" s="30">
        <v>-128.47999999999999</v>
      </c>
      <c r="G99" s="30">
        <v>0</v>
      </c>
      <c r="H99" s="31">
        <v>0</v>
      </c>
    </row>
    <row r="100" spans="2:8" x14ac:dyDescent="0.25">
      <c r="B100" s="28">
        <v>1</v>
      </c>
      <c r="C100" s="29">
        <v>200</v>
      </c>
      <c r="D100" s="28" t="s">
        <v>182</v>
      </c>
      <c r="E100" s="30">
        <v>268.64</v>
      </c>
      <c r="F100" s="30">
        <v>0</v>
      </c>
      <c r="G100" s="30">
        <v>0</v>
      </c>
      <c r="H100" s="31">
        <v>0</v>
      </c>
    </row>
    <row r="101" spans="2:8" x14ac:dyDescent="0.25">
      <c r="B101" s="28">
        <v>1</v>
      </c>
      <c r="C101" s="29">
        <v>201</v>
      </c>
      <c r="D101" s="28" t="s">
        <v>183</v>
      </c>
      <c r="E101" s="30">
        <v>404.66999999999996</v>
      </c>
      <c r="F101" s="30">
        <v>0</v>
      </c>
      <c r="G101" s="30">
        <v>0</v>
      </c>
      <c r="H101" s="31">
        <v>0</v>
      </c>
    </row>
    <row r="102" spans="2:8" x14ac:dyDescent="0.25">
      <c r="B102" s="28">
        <v>1</v>
      </c>
      <c r="C102" s="29">
        <v>97</v>
      </c>
      <c r="D102" s="28" t="s">
        <v>184</v>
      </c>
      <c r="E102" s="30">
        <v>266.49</v>
      </c>
      <c r="F102" s="30">
        <v>0</v>
      </c>
      <c r="G102" s="30">
        <v>0</v>
      </c>
      <c r="H102" s="31">
        <v>0</v>
      </c>
    </row>
    <row r="103" spans="2:8" x14ac:dyDescent="0.25">
      <c r="B103" s="28">
        <v>1</v>
      </c>
      <c r="C103" s="29">
        <v>186</v>
      </c>
      <c r="D103" s="28" t="s">
        <v>319</v>
      </c>
      <c r="E103" s="30">
        <v>109.44</v>
      </c>
      <c r="F103" s="30">
        <v>0</v>
      </c>
      <c r="G103" s="30">
        <v>0</v>
      </c>
      <c r="H103" s="31">
        <v>0</v>
      </c>
    </row>
    <row r="104" spans="2:8" x14ac:dyDescent="0.25">
      <c r="B104" s="28">
        <v>1</v>
      </c>
      <c r="C104" s="29">
        <v>336</v>
      </c>
      <c r="D104" s="28" t="s">
        <v>191</v>
      </c>
      <c r="E104" s="30">
        <v>0</v>
      </c>
      <c r="F104" s="30">
        <v>0</v>
      </c>
      <c r="G104" s="30">
        <v>5</v>
      </c>
      <c r="H104" s="31">
        <v>0</v>
      </c>
    </row>
    <row r="105" spans="2:8" x14ac:dyDescent="0.25">
      <c r="B105" s="28">
        <v>1</v>
      </c>
      <c r="C105" s="29">
        <v>900</v>
      </c>
      <c r="D105" s="28" t="s">
        <v>192</v>
      </c>
      <c r="E105" s="30">
        <v>567.13</v>
      </c>
      <c r="F105" s="30">
        <v>0</v>
      </c>
      <c r="G105" s="30">
        <v>0</v>
      </c>
      <c r="H105" s="31">
        <v>0</v>
      </c>
    </row>
    <row r="106" spans="2:8" x14ac:dyDescent="0.25">
      <c r="B106" s="28">
        <v>1</v>
      </c>
      <c r="C106" s="29">
        <v>889</v>
      </c>
      <c r="D106" s="28" t="s">
        <v>193</v>
      </c>
      <c r="E106" s="30">
        <v>405.88</v>
      </c>
      <c r="F106" s="30">
        <v>0</v>
      </c>
      <c r="G106" s="30">
        <v>0</v>
      </c>
      <c r="H106" s="31">
        <v>0</v>
      </c>
    </row>
    <row r="107" spans="2:8" x14ac:dyDescent="0.25">
      <c r="B107" s="28">
        <v>1</v>
      </c>
      <c r="C107" s="29">
        <v>787</v>
      </c>
      <c r="D107" s="28" t="s">
        <v>196</v>
      </c>
      <c r="E107" s="30">
        <v>111.18</v>
      </c>
      <c r="F107" s="30">
        <v>0</v>
      </c>
      <c r="G107" s="30">
        <v>0</v>
      </c>
      <c r="H107" s="31">
        <v>0</v>
      </c>
    </row>
    <row r="108" spans="2:8" x14ac:dyDescent="0.25">
      <c r="B108" s="28">
        <v>1</v>
      </c>
      <c r="C108" s="29">
        <v>586</v>
      </c>
      <c r="D108" s="28" t="s">
        <v>199</v>
      </c>
      <c r="E108" s="30">
        <v>181.44</v>
      </c>
      <c r="F108" s="30">
        <v>-181.44</v>
      </c>
      <c r="G108" s="30">
        <v>0</v>
      </c>
      <c r="H108" s="31">
        <v>0</v>
      </c>
    </row>
    <row r="109" spans="2:8" x14ac:dyDescent="0.25">
      <c r="B109" s="28">
        <v>1</v>
      </c>
      <c r="C109" s="29">
        <v>1180</v>
      </c>
      <c r="D109" s="28" t="s">
        <v>201</v>
      </c>
      <c r="E109" s="30">
        <v>96.78</v>
      </c>
      <c r="F109" s="30">
        <v>0</v>
      </c>
      <c r="G109" s="30">
        <v>0</v>
      </c>
      <c r="H109" s="31">
        <v>0</v>
      </c>
    </row>
    <row r="110" spans="2:8" x14ac:dyDescent="0.25">
      <c r="B110" s="28">
        <v>1</v>
      </c>
      <c r="C110" s="29">
        <v>823</v>
      </c>
      <c r="D110" s="28" t="s">
        <v>203</v>
      </c>
      <c r="E110" s="30">
        <v>161.30000000000001</v>
      </c>
      <c r="F110" s="30">
        <v>-161.30000000000001</v>
      </c>
      <c r="G110" s="30">
        <v>0</v>
      </c>
      <c r="H110" s="31">
        <v>0</v>
      </c>
    </row>
    <row r="111" spans="2:8" x14ac:dyDescent="0.25">
      <c r="B111" s="28">
        <v>1</v>
      </c>
      <c r="C111" s="29">
        <v>295</v>
      </c>
      <c r="D111" s="28" t="s">
        <v>321</v>
      </c>
      <c r="E111" s="30">
        <v>631.35</v>
      </c>
      <c r="F111" s="30">
        <v>0</v>
      </c>
      <c r="G111" s="30">
        <v>0</v>
      </c>
      <c r="H111" s="31">
        <v>0</v>
      </c>
    </row>
    <row r="112" spans="2:8" x14ac:dyDescent="0.25">
      <c r="B112" s="28">
        <v>1</v>
      </c>
      <c r="C112" s="29">
        <v>780</v>
      </c>
      <c r="D112" s="28" t="s">
        <v>322</v>
      </c>
      <c r="E112" s="30">
        <v>3270.5999999999995</v>
      </c>
      <c r="F112" s="30">
        <v>0</v>
      </c>
      <c r="G112" s="30">
        <v>0</v>
      </c>
      <c r="H112" s="31">
        <v>0</v>
      </c>
    </row>
    <row r="113" spans="2:8" x14ac:dyDescent="0.25">
      <c r="B113" s="28">
        <v>1</v>
      </c>
      <c r="C113" s="29">
        <v>304</v>
      </c>
      <c r="D113" s="28" t="s">
        <v>206</v>
      </c>
      <c r="E113" s="30">
        <v>2844.3400000000006</v>
      </c>
      <c r="F113" s="30">
        <v>0</v>
      </c>
      <c r="G113" s="30">
        <v>0</v>
      </c>
      <c r="H113" s="31">
        <v>0</v>
      </c>
    </row>
    <row r="114" spans="2:8" x14ac:dyDescent="0.25">
      <c r="B114" s="28">
        <v>1</v>
      </c>
      <c r="C114" s="29">
        <v>1181</v>
      </c>
      <c r="D114" s="28" t="s">
        <v>210</v>
      </c>
      <c r="E114" s="30">
        <v>628.64</v>
      </c>
      <c r="F114" s="30">
        <v>-94.88</v>
      </c>
      <c r="G114" s="30">
        <v>0</v>
      </c>
      <c r="H114" s="31">
        <v>0</v>
      </c>
    </row>
    <row r="115" spans="2:8" x14ac:dyDescent="0.25">
      <c r="B115" s="28">
        <v>1</v>
      </c>
      <c r="C115" s="29">
        <v>892</v>
      </c>
      <c r="D115" s="28" t="s">
        <v>212</v>
      </c>
      <c r="E115" s="30">
        <v>64.52</v>
      </c>
      <c r="F115" s="30">
        <v>0</v>
      </c>
      <c r="G115" s="30">
        <v>0</v>
      </c>
      <c r="H115" s="31">
        <v>0</v>
      </c>
    </row>
    <row r="116" spans="2:8" x14ac:dyDescent="0.25">
      <c r="B116" s="28">
        <v>1</v>
      </c>
      <c r="C116" s="29">
        <v>636</v>
      </c>
      <c r="D116" s="28" t="s">
        <v>323</v>
      </c>
      <c r="E116" s="30">
        <v>129.04</v>
      </c>
      <c r="F116" s="30">
        <v>0</v>
      </c>
      <c r="G116" s="30">
        <v>0</v>
      </c>
      <c r="H116" s="31">
        <v>0</v>
      </c>
    </row>
    <row r="117" spans="2:8" x14ac:dyDescent="0.25">
      <c r="B117" s="28">
        <v>1</v>
      </c>
      <c r="C117" s="29">
        <v>184</v>
      </c>
      <c r="D117" s="28" t="s">
        <v>324</v>
      </c>
      <c r="E117" s="30">
        <v>272.92</v>
      </c>
      <c r="F117" s="30">
        <v>-122.64</v>
      </c>
      <c r="G117" s="30">
        <v>0</v>
      </c>
      <c r="H117" s="31">
        <v>0</v>
      </c>
    </row>
    <row r="118" spans="2:8" x14ac:dyDescent="0.25">
      <c r="B118" s="28">
        <v>1</v>
      </c>
      <c r="C118" s="29">
        <v>300</v>
      </c>
      <c r="D118" s="28" t="s">
        <v>221</v>
      </c>
      <c r="E118" s="30">
        <v>272.16000000000003</v>
      </c>
      <c r="F118" s="30">
        <v>0</v>
      </c>
      <c r="G118" s="30">
        <v>0</v>
      </c>
      <c r="H118" s="31">
        <v>0</v>
      </c>
    </row>
    <row r="119" spans="2:8" x14ac:dyDescent="0.25">
      <c r="B119" s="28">
        <v>1</v>
      </c>
      <c r="C119" s="29">
        <v>897</v>
      </c>
      <c r="D119" s="28" t="s">
        <v>222</v>
      </c>
      <c r="E119" s="30">
        <v>170.1</v>
      </c>
      <c r="F119" s="30">
        <v>0</v>
      </c>
      <c r="G119" s="30">
        <v>0</v>
      </c>
      <c r="H119" s="31">
        <v>0</v>
      </c>
    </row>
    <row r="120" spans="2:8" x14ac:dyDescent="0.25">
      <c r="B120" s="28">
        <v>1</v>
      </c>
      <c r="C120" s="29">
        <v>433</v>
      </c>
      <c r="D120" s="28" t="s">
        <v>223</v>
      </c>
      <c r="E120" s="30">
        <v>290.32</v>
      </c>
      <c r="F120" s="30">
        <v>-290.32</v>
      </c>
      <c r="G120" s="30">
        <v>0</v>
      </c>
      <c r="H120" s="31">
        <v>0</v>
      </c>
    </row>
    <row r="121" spans="2:8" x14ac:dyDescent="0.25">
      <c r="B121" s="28">
        <v>1</v>
      </c>
      <c r="C121" s="29">
        <v>826</v>
      </c>
      <c r="D121" s="28" t="s">
        <v>224</v>
      </c>
      <c r="E121" s="30">
        <v>204.12</v>
      </c>
      <c r="F121" s="30">
        <v>0</v>
      </c>
      <c r="G121" s="30">
        <v>0</v>
      </c>
      <c r="H121" s="31">
        <v>0</v>
      </c>
    </row>
    <row r="122" spans="2:8" x14ac:dyDescent="0.25">
      <c r="B122" s="28">
        <v>1</v>
      </c>
      <c r="C122" s="29">
        <v>203</v>
      </c>
      <c r="D122" s="28" t="s">
        <v>226</v>
      </c>
      <c r="E122" s="30">
        <v>718.43999999999994</v>
      </c>
      <c r="F122" s="30">
        <v>-140.16</v>
      </c>
      <c r="G122" s="30">
        <v>0</v>
      </c>
      <c r="H122" s="31">
        <v>0</v>
      </c>
    </row>
    <row r="123" spans="2:8" x14ac:dyDescent="0.25">
      <c r="B123" s="28">
        <v>1</v>
      </c>
      <c r="C123" s="29">
        <v>204</v>
      </c>
      <c r="D123" s="28" t="s">
        <v>228</v>
      </c>
      <c r="E123" s="30">
        <v>0</v>
      </c>
      <c r="F123" s="30">
        <v>0</v>
      </c>
      <c r="G123" s="30">
        <v>21.25</v>
      </c>
      <c r="H123" s="31">
        <v>0</v>
      </c>
    </row>
    <row r="124" spans="2:8" x14ac:dyDescent="0.25">
      <c r="B124" s="28">
        <v>1</v>
      </c>
      <c r="C124" s="29">
        <v>325</v>
      </c>
      <c r="D124" s="28" t="s">
        <v>229</v>
      </c>
      <c r="E124" s="30">
        <v>128.47999999999999</v>
      </c>
      <c r="F124" s="30">
        <v>0</v>
      </c>
      <c r="G124" s="30">
        <v>0</v>
      </c>
      <c r="H124" s="31">
        <v>0</v>
      </c>
    </row>
    <row r="125" spans="2:8" x14ac:dyDescent="0.25">
      <c r="B125" s="28">
        <v>1</v>
      </c>
      <c r="C125" s="29">
        <v>779</v>
      </c>
      <c r="D125" s="28" t="s">
        <v>230</v>
      </c>
      <c r="E125" s="30">
        <v>190.09</v>
      </c>
      <c r="F125" s="30">
        <v>-190.09</v>
      </c>
      <c r="G125" s="30">
        <v>0</v>
      </c>
      <c r="H125" s="31">
        <v>0</v>
      </c>
    </row>
    <row r="126" spans="2:8" x14ac:dyDescent="0.25">
      <c r="B126" s="28">
        <v>1</v>
      </c>
      <c r="C126" s="29">
        <v>338</v>
      </c>
      <c r="D126" s="28" t="s">
        <v>231</v>
      </c>
      <c r="E126" s="30">
        <v>238.14</v>
      </c>
      <c r="F126" s="30">
        <v>-238.14</v>
      </c>
      <c r="G126" s="30">
        <v>0</v>
      </c>
      <c r="H126" s="31">
        <v>0</v>
      </c>
    </row>
    <row r="127" spans="2:8" x14ac:dyDescent="0.25">
      <c r="B127" s="28">
        <v>1</v>
      </c>
      <c r="C127" s="29">
        <v>856</v>
      </c>
      <c r="D127" s="28" t="s">
        <v>232</v>
      </c>
      <c r="E127" s="30">
        <v>1107.72</v>
      </c>
      <c r="F127" s="30">
        <v>0</v>
      </c>
      <c r="G127" s="30">
        <v>0</v>
      </c>
      <c r="H127" s="31">
        <v>0</v>
      </c>
    </row>
    <row r="128" spans="2:8" x14ac:dyDescent="0.25">
      <c r="B128" s="28">
        <v>1</v>
      </c>
      <c r="C128" s="29">
        <v>788</v>
      </c>
      <c r="D128" s="28" t="s">
        <v>234</v>
      </c>
      <c r="E128" s="30">
        <v>278.82</v>
      </c>
      <c r="F128" s="30">
        <v>0</v>
      </c>
      <c r="G128" s="30">
        <v>0</v>
      </c>
      <c r="H128" s="31">
        <v>0</v>
      </c>
    </row>
    <row r="129" spans="2:8" x14ac:dyDescent="0.25">
      <c r="B129" s="28">
        <v>1</v>
      </c>
      <c r="C129" s="29">
        <v>669</v>
      </c>
      <c r="D129" s="28" t="s">
        <v>235</v>
      </c>
      <c r="E129" s="30">
        <v>1286.9100000000001</v>
      </c>
      <c r="F129" s="30">
        <v>-1286.9100000000001</v>
      </c>
      <c r="G129" s="30">
        <v>3.75</v>
      </c>
      <c r="H129" s="31">
        <v>0</v>
      </c>
    </row>
    <row r="130" spans="2:8" x14ac:dyDescent="0.25">
      <c r="B130" s="28">
        <v>1</v>
      </c>
      <c r="C130" s="29">
        <v>434</v>
      </c>
      <c r="D130" s="28" t="s">
        <v>240</v>
      </c>
      <c r="E130" s="30">
        <v>122.64</v>
      </c>
      <c r="F130" s="30">
        <v>0</v>
      </c>
      <c r="G130" s="30">
        <v>0</v>
      </c>
      <c r="H130" s="31">
        <v>0</v>
      </c>
    </row>
    <row r="131" spans="2:8" x14ac:dyDescent="0.25">
      <c r="B131" s="28">
        <v>1</v>
      </c>
      <c r="C131" s="29">
        <v>828</v>
      </c>
      <c r="D131" s="28" t="s">
        <v>242</v>
      </c>
      <c r="E131" s="30">
        <v>166.04</v>
      </c>
      <c r="F131" s="30">
        <v>0</v>
      </c>
      <c r="G131" s="30">
        <v>0</v>
      </c>
      <c r="H131" s="31">
        <v>0</v>
      </c>
    </row>
    <row r="132" spans="2:8" x14ac:dyDescent="0.25">
      <c r="B132" s="28">
        <v>1</v>
      </c>
      <c r="C132" s="29">
        <v>687</v>
      </c>
      <c r="D132" s="28" t="s">
        <v>327</v>
      </c>
      <c r="E132" s="30">
        <v>968.32</v>
      </c>
      <c r="F132" s="30">
        <v>-968.32</v>
      </c>
      <c r="G132" s="30">
        <v>0</v>
      </c>
      <c r="H132" s="31">
        <v>0</v>
      </c>
    </row>
    <row r="133" spans="2:8" x14ac:dyDescent="0.25">
      <c r="B133" s="28">
        <v>1</v>
      </c>
      <c r="C133" s="29">
        <v>229</v>
      </c>
      <c r="D133" s="28" t="s">
        <v>250</v>
      </c>
      <c r="E133" s="30">
        <v>112.91</v>
      </c>
      <c r="F133" s="30">
        <v>0</v>
      </c>
      <c r="G133" s="30">
        <v>0</v>
      </c>
      <c r="H133" s="31">
        <v>0</v>
      </c>
    </row>
    <row r="134" spans="2:8" x14ac:dyDescent="0.25">
      <c r="B134" s="28">
        <v>1</v>
      </c>
      <c r="C134" s="29">
        <v>1170</v>
      </c>
      <c r="D134" s="28" t="s">
        <v>251</v>
      </c>
      <c r="E134" s="30">
        <v>145.16999999999999</v>
      </c>
      <c r="F134" s="30">
        <v>0</v>
      </c>
      <c r="G134" s="30">
        <v>0</v>
      </c>
      <c r="H134" s="31">
        <v>0</v>
      </c>
    </row>
    <row r="135" spans="2:8" x14ac:dyDescent="0.25">
      <c r="B135" s="28">
        <v>1</v>
      </c>
      <c r="C135" s="29">
        <v>898</v>
      </c>
      <c r="D135" s="28" t="s">
        <v>252</v>
      </c>
      <c r="E135" s="30">
        <v>522.64</v>
      </c>
      <c r="F135" s="30">
        <v>0</v>
      </c>
      <c r="G135" s="30">
        <v>0</v>
      </c>
      <c r="H135" s="31">
        <v>0</v>
      </c>
    </row>
    <row r="136" spans="2:8" x14ac:dyDescent="0.25">
      <c r="B136" s="28">
        <v>1</v>
      </c>
      <c r="C136" s="29">
        <v>1243</v>
      </c>
      <c r="D136" s="28" t="s">
        <v>328</v>
      </c>
      <c r="E136" s="30">
        <v>80.650000000000006</v>
      </c>
      <c r="F136" s="30">
        <v>0</v>
      </c>
      <c r="G136" s="30">
        <v>0</v>
      </c>
      <c r="H136" s="31">
        <v>0</v>
      </c>
    </row>
    <row r="137" spans="2:8" x14ac:dyDescent="0.25">
      <c r="B137" s="28">
        <v>1</v>
      </c>
      <c r="C137" s="29">
        <v>357</v>
      </c>
      <c r="D137" s="28" t="s">
        <v>256</v>
      </c>
      <c r="E137" s="30">
        <v>144.5</v>
      </c>
      <c r="F137" s="30">
        <v>0</v>
      </c>
      <c r="G137" s="30">
        <v>0</v>
      </c>
      <c r="H137" s="31">
        <v>0</v>
      </c>
    </row>
    <row r="138" spans="2:8" x14ac:dyDescent="0.25">
      <c r="B138" s="28">
        <v>1</v>
      </c>
      <c r="C138" s="29">
        <v>285</v>
      </c>
      <c r="D138" s="28" t="s">
        <v>258</v>
      </c>
      <c r="E138" s="30">
        <v>249.48</v>
      </c>
      <c r="F138" s="30">
        <v>0</v>
      </c>
      <c r="G138" s="30">
        <v>0</v>
      </c>
      <c r="H138" s="31">
        <v>0</v>
      </c>
    </row>
    <row r="139" spans="2:8" x14ac:dyDescent="0.25">
      <c r="B139" s="28">
        <v>1</v>
      </c>
      <c r="C139" s="29">
        <v>686</v>
      </c>
      <c r="D139" s="28" t="s">
        <v>261</v>
      </c>
      <c r="E139" s="30">
        <v>1251.5600000000002</v>
      </c>
      <c r="F139" s="30">
        <v>0</v>
      </c>
      <c r="G139" s="30">
        <v>0</v>
      </c>
      <c r="H139" s="31">
        <v>0</v>
      </c>
    </row>
    <row r="140" spans="2:8" x14ac:dyDescent="0.25">
      <c r="B140" s="28">
        <v>1</v>
      </c>
      <c r="C140" s="29">
        <v>245</v>
      </c>
      <c r="D140" s="28" t="s">
        <v>262</v>
      </c>
      <c r="E140" s="30">
        <v>1525.3799999999999</v>
      </c>
      <c r="F140" s="30">
        <v>-177.9</v>
      </c>
      <c r="G140" s="30">
        <v>7.5</v>
      </c>
      <c r="H140" s="31">
        <v>0</v>
      </c>
    </row>
    <row r="141" spans="2:8" x14ac:dyDescent="0.25">
      <c r="B141" s="28">
        <v>1</v>
      </c>
      <c r="C141" s="29">
        <v>355</v>
      </c>
      <c r="D141" s="28" t="s">
        <v>263</v>
      </c>
      <c r="E141" s="30">
        <v>122.64</v>
      </c>
      <c r="F141" s="30">
        <v>-122.64</v>
      </c>
      <c r="G141" s="30">
        <v>0</v>
      </c>
      <c r="H141" s="31">
        <v>0</v>
      </c>
    </row>
    <row r="142" spans="2:8" x14ac:dyDescent="0.25">
      <c r="B142" s="28">
        <v>1</v>
      </c>
      <c r="C142" s="29">
        <v>3861</v>
      </c>
      <c r="D142" s="28" t="s">
        <v>329</v>
      </c>
      <c r="E142" s="30">
        <v>0</v>
      </c>
      <c r="F142" s="30">
        <v>0</v>
      </c>
      <c r="G142" s="30">
        <v>55</v>
      </c>
      <c r="H142" s="31">
        <v>0</v>
      </c>
    </row>
    <row r="143" spans="2:8" x14ac:dyDescent="0.25">
      <c r="B143" s="28">
        <v>1</v>
      </c>
      <c r="C143" s="29">
        <v>599</v>
      </c>
      <c r="D143" s="28" t="s">
        <v>268</v>
      </c>
      <c r="E143" s="30">
        <v>96.78</v>
      </c>
      <c r="F143" s="30">
        <v>-96.78</v>
      </c>
      <c r="G143" s="30">
        <v>0</v>
      </c>
      <c r="H143" s="31">
        <v>0</v>
      </c>
    </row>
    <row r="144" spans="2:8" x14ac:dyDescent="0.25">
      <c r="B144" s="28">
        <v>1</v>
      </c>
      <c r="C144" s="29">
        <v>436</v>
      </c>
      <c r="D144" s="28" t="s">
        <v>269</v>
      </c>
      <c r="E144" s="30">
        <v>116.8</v>
      </c>
      <c r="F144" s="30">
        <v>0</v>
      </c>
      <c r="G144" s="30">
        <v>1.25</v>
      </c>
      <c r="H144" s="31">
        <v>0</v>
      </c>
    </row>
    <row r="145" spans="2:8" x14ac:dyDescent="0.25">
      <c r="B145" s="28">
        <v>1</v>
      </c>
      <c r="C145" s="29">
        <v>253</v>
      </c>
      <c r="D145" s="28" t="s">
        <v>271</v>
      </c>
      <c r="E145" s="30">
        <v>1174.72</v>
      </c>
      <c r="F145" s="30">
        <v>-498.28</v>
      </c>
      <c r="G145" s="30">
        <v>127.5</v>
      </c>
      <c r="H145" s="31">
        <v>0</v>
      </c>
    </row>
    <row r="146" spans="2:8" x14ac:dyDescent="0.25">
      <c r="B146" s="28">
        <v>1</v>
      </c>
      <c r="C146" s="29">
        <v>1658</v>
      </c>
      <c r="D146" s="28" t="s">
        <v>331</v>
      </c>
      <c r="E146" s="30">
        <v>222.48000000000002</v>
      </c>
      <c r="F146" s="30">
        <v>0</v>
      </c>
      <c r="G146" s="30">
        <v>0</v>
      </c>
      <c r="H146" s="31">
        <v>0</v>
      </c>
    </row>
    <row r="147" spans="2:8" x14ac:dyDescent="0.25">
      <c r="B147" s="28">
        <v>1</v>
      </c>
      <c r="C147" s="29">
        <v>224</v>
      </c>
      <c r="D147" s="28" t="s">
        <v>333</v>
      </c>
      <c r="E147" s="30">
        <v>277.44</v>
      </c>
      <c r="F147" s="30">
        <v>-132.94</v>
      </c>
      <c r="G147" s="30">
        <v>0</v>
      </c>
      <c r="H147" s="31">
        <v>0</v>
      </c>
    </row>
    <row r="148" spans="2:8" x14ac:dyDescent="0.25">
      <c r="B148" s="28">
        <v>1</v>
      </c>
      <c r="C148" s="29">
        <v>670</v>
      </c>
      <c r="D148" s="28" t="s">
        <v>278</v>
      </c>
      <c r="E148" s="30">
        <v>707.88</v>
      </c>
      <c r="F148" s="30">
        <v>-707.88</v>
      </c>
      <c r="G148" s="30">
        <v>0</v>
      </c>
      <c r="H148" s="31">
        <v>0</v>
      </c>
    </row>
    <row r="149" spans="2:8" x14ac:dyDescent="0.25">
      <c r="B149" s="28">
        <v>1</v>
      </c>
      <c r="C149" s="29">
        <v>789</v>
      </c>
      <c r="D149" s="28" t="s">
        <v>280</v>
      </c>
      <c r="E149" s="30">
        <v>3845.16</v>
      </c>
      <c r="F149" s="30">
        <v>0</v>
      </c>
      <c r="G149" s="30">
        <v>0</v>
      </c>
      <c r="H149" s="31">
        <v>0</v>
      </c>
    </row>
    <row r="150" spans="2:8" x14ac:dyDescent="0.25">
      <c r="B150" s="28">
        <v>1</v>
      </c>
      <c r="C150" s="29">
        <v>339</v>
      </c>
      <c r="D150" s="28" t="s">
        <v>283</v>
      </c>
      <c r="E150" s="30">
        <v>602.55999999999995</v>
      </c>
      <c r="F150" s="30">
        <v>0</v>
      </c>
      <c r="G150" s="30">
        <v>0</v>
      </c>
      <c r="H150" s="31">
        <v>0</v>
      </c>
    </row>
    <row r="151" spans="2:8" x14ac:dyDescent="0.25">
      <c r="B151" s="28">
        <v>1</v>
      </c>
      <c r="C151" s="29">
        <v>899</v>
      </c>
      <c r="D151" s="28" t="s">
        <v>285</v>
      </c>
      <c r="E151" s="30">
        <v>669.78</v>
      </c>
      <c r="F151" s="30">
        <v>0</v>
      </c>
      <c r="G151" s="30">
        <v>0</v>
      </c>
      <c r="H151" s="31">
        <v>0</v>
      </c>
    </row>
    <row r="152" spans="2:8" x14ac:dyDescent="0.25">
      <c r="B152" s="28">
        <v>1</v>
      </c>
      <c r="C152" s="29">
        <v>790</v>
      </c>
      <c r="D152" s="28" t="s">
        <v>287</v>
      </c>
      <c r="E152" s="30">
        <v>979.2</v>
      </c>
      <c r="F152" s="30">
        <v>0</v>
      </c>
      <c r="G152" s="30">
        <v>0</v>
      </c>
      <c r="H152" s="31">
        <v>0</v>
      </c>
    </row>
    <row r="153" spans="2:8" x14ac:dyDescent="0.25">
      <c r="B153" s="28">
        <v>1</v>
      </c>
      <c r="C153" s="29">
        <v>1032</v>
      </c>
      <c r="D153" s="28" t="s">
        <v>288</v>
      </c>
      <c r="E153" s="30">
        <v>1006.4</v>
      </c>
      <c r="F153" s="30">
        <v>0</v>
      </c>
      <c r="G153" s="30">
        <v>0</v>
      </c>
      <c r="H153" s="31">
        <v>0</v>
      </c>
    </row>
    <row r="154" spans="2:8" x14ac:dyDescent="0.25">
      <c r="B154" s="28">
        <v>1</v>
      </c>
      <c r="C154" s="29">
        <v>431</v>
      </c>
      <c r="D154" s="28" t="s">
        <v>289</v>
      </c>
      <c r="E154" s="30">
        <v>3199.5299999999997</v>
      </c>
      <c r="F154" s="30">
        <v>-3199.5299999999997</v>
      </c>
      <c r="G154" s="30">
        <v>0</v>
      </c>
      <c r="H154" s="31">
        <v>0</v>
      </c>
    </row>
    <row r="155" spans="2:8" x14ac:dyDescent="0.25">
      <c r="B155" s="28">
        <v>1</v>
      </c>
      <c r="C155" s="29">
        <v>432</v>
      </c>
      <c r="D155" s="28" t="s">
        <v>290</v>
      </c>
      <c r="E155" s="30">
        <v>145.16999999999999</v>
      </c>
      <c r="F155" s="30">
        <v>0</v>
      </c>
      <c r="G155" s="30">
        <v>0</v>
      </c>
      <c r="H155" s="31">
        <v>0</v>
      </c>
    </row>
    <row r="156" spans="2:8" x14ac:dyDescent="0.25">
      <c r="B156" s="28">
        <v>1</v>
      </c>
      <c r="C156" s="29">
        <v>587</v>
      </c>
      <c r="D156" s="28" t="s">
        <v>291</v>
      </c>
      <c r="E156" s="30">
        <v>866.95999999999992</v>
      </c>
      <c r="F156" s="30">
        <v>0</v>
      </c>
      <c r="G156" s="30">
        <v>0</v>
      </c>
      <c r="H156" s="31">
        <v>0</v>
      </c>
    </row>
    <row r="157" spans="2:8" x14ac:dyDescent="0.25">
      <c r="B157" s="28">
        <v>1</v>
      </c>
      <c r="C157" s="29">
        <v>392</v>
      </c>
      <c r="D157" s="28" t="s">
        <v>292</v>
      </c>
      <c r="E157" s="30">
        <v>314.16000000000003</v>
      </c>
      <c r="F157" s="30">
        <v>-314.16000000000003</v>
      </c>
      <c r="G157" s="30">
        <v>0</v>
      </c>
      <c r="H157" s="31">
        <v>0</v>
      </c>
    </row>
    <row r="158" spans="2:8" x14ac:dyDescent="0.25">
      <c r="B158" s="28">
        <v>1</v>
      </c>
      <c r="C158" s="29"/>
      <c r="D158" s="28"/>
      <c r="E158" s="30">
        <v>0</v>
      </c>
      <c r="F158" s="30">
        <v>0</v>
      </c>
      <c r="G158" s="30">
        <v>0</v>
      </c>
      <c r="H158" s="31">
        <v>0</v>
      </c>
    </row>
    <row r="159" spans="2:8" x14ac:dyDescent="0.25">
      <c r="B159" s="28">
        <v>1</v>
      </c>
      <c r="C159" s="29"/>
      <c r="D159" s="28"/>
      <c r="E159" s="30">
        <v>0</v>
      </c>
      <c r="F159" s="30">
        <v>0</v>
      </c>
      <c r="G159" s="30">
        <v>0</v>
      </c>
      <c r="H159" s="31">
        <v>0</v>
      </c>
    </row>
    <row r="160" spans="2:8" x14ac:dyDescent="0.25">
      <c r="B160" s="28">
        <v>1</v>
      </c>
      <c r="C160" s="29"/>
      <c r="D160" s="28"/>
      <c r="E160" s="30">
        <v>0</v>
      </c>
      <c r="F160" s="30">
        <v>0</v>
      </c>
      <c r="G160" s="30">
        <v>0</v>
      </c>
      <c r="H160" s="31">
        <v>0</v>
      </c>
    </row>
    <row r="161" spans="2:8" x14ac:dyDescent="0.25">
      <c r="B161" s="28">
        <v>1</v>
      </c>
      <c r="C161" s="29"/>
      <c r="D161" s="28"/>
      <c r="E161" s="30">
        <v>0</v>
      </c>
      <c r="F161" s="30">
        <v>0</v>
      </c>
      <c r="G161" s="30">
        <v>0</v>
      </c>
      <c r="H161" s="31">
        <v>0</v>
      </c>
    </row>
    <row r="162" spans="2:8" x14ac:dyDescent="0.25">
      <c r="B162" s="28">
        <v>1</v>
      </c>
      <c r="C162" s="29"/>
      <c r="D162" s="28"/>
      <c r="E162" s="30">
        <v>0</v>
      </c>
      <c r="F162" s="30">
        <v>0</v>
      </c>
      <c r="G162" s="30">
        <v>0</v>
      </c>
      <c r="H162" s="31">
        <v>0</v>
      </c>
    </row>
    <row r="163" spans="2:8" x14ac:dyDescent="0.25">
      <c r="B163" s="28">
        <v>1</v>
      </c>
      <c r="C163" s="29"/>
      <c r="D163" s="28"/>
      <c r="E163" s="30">
        <v>0</v>
      </c>
      <c r="F163" s="30">
        <v>0</v>
      </c>
      <c r="G163" s="30">
        <v>0</v>
      </c>
      <c r="H163" s="31">
        <v>0</v>
      </c>
    </row>
    <row r="164" spans="2:8" x14ac:dyDescent="0.25">
      <c r="B164" s="28">
        <v>1</v>
      </c>
      <c r="C164" s="29"/>
      <c r="D164" s="28"/>
      <c r="E164" s="30">
        <v>0</v>
      </c>
      <c r="F164" s="30">
        <v>0</v>
      </c>
      <c r="G164" s="30">
        <v>0</v>
      </c>
      <c r="H164" s="31">
        <v>0</v>
      </c>
    </row>
    <row r="166" spans="2:8" x14ac:dyDescent="0.25">
      <c r="D166" s="32" t="s">
        <v>294</v>
      </c>
      <c r="E166" s="33">
        <v>112635.63999999998</v>
      </c>
      <c r="F166" s="33">
        <v>-26045.919999999995</v>
      </c>
      <c r="G166" s="33">
        <v>3588.75</v>
      </c>
      <c r="H166" s="33">
        <v>0</v>
      </c>
    </row>
  </sheetData>
  <autoFilter ref="B9:H164" xr:uid="{B8CC292E-EB8E-4B7C-8122-D68A269DE618}">
    <sortState xmlns:xlrd2="http://schemas.microsoft.com/office/spreadsheetml/2017/richdata2" ref="B10:H164">
      <sortCondition ref="D9:D164"/>
    </sortState>
  </autoFilter>
  <mergeCells count="1">
    <mergeCell ref="B6:E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E7C5B-14A2-46F0-A979-CA936840C1FC}">
  <dimension ref="B1:H203"/>
  <sheetViews>
    <sheetView workbookViewId="0">
      <selection activeCell="G216" sqref="G216"/>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v>
      </c>
    </row>
    <row r="4" spans="2:8" ht="15.75" thickBot="1" x14ac:dyDescent="0.3">
      <c r="B4" s="21" t="s">
        <v>4</v>
      </c>
      <c r="C4" s="22" t="s">
        <v>337</v>
      </c>
    </row>
    <row r="6" spans="2:8" ht="15" customHeight="1" x14ac:dyDescent="0.25">
      <c r="B6" s="61" t="s">
        <v>339</v>
      </c>
      <c r="C6" s="62"/>
      <c r="D6" s="62"/>
      <c r="E6" s="63"/>
      <c r="F6" s="23"/>
      <c r="G6" s="23"/>
      <c r="H6" s="23"/>
    </row>
    <row r="7" spans="2:8" x14ac:dyDescent="0.25">
      <c r="B7" s="64"/>
      <c r="C7" s="65"/>
      <c r="D7" s="65"/>
      <c r="E7" s="66"/>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1</v>
      </c>
      <c r="C10" s="29">
        <v>579</v>
      </c>
      <c r="D10" s="28" t="s">
        <v>16</v>
      </c>
      <c r="E10" s="30">
        <v>56.52</v>
      </c>
      <c r="F10" s="30">
        <v>-56.52</v>
      </c>
      <c r="G10" s="30">
        <v>0</v>
      </c>
      <c r="H10" s="30">
        <v>0</v>
      </c>
    </row>
    <row r="11" spans="2:8" x14ac:dyDescent="0.25">
      <c r="B11" s="28">
        <v>1</v>
      </c>
      <c r="C11" s="29">
        <v>247</v>
      </c>
      <c r="D11" s="28" t="s">
        <v>296</v>
      </c>
      <c r="E11" s="30">
        <v>177.9</v>
      </c>
      <c r="F11" s="30">
        <v>0</v>
      </c>
      <c r="G11" s="30">
        <v>0</v>
      </c>
      <c r="H11" s="30">
        <v>0</v>
      </c>
    </row>
    <row r="12" spans="2:8" x14ac:dyDescent="0.25">
      <c r="B12" s="67">
        <v>1</v>
      </c>
      <c r="C12" s="68">
        <v>195</v>
      </c>
      <c r="D12" s="67" t="s">
        <v>20</v>
      </c>
      <c r="E12" s="30">
        <v>686.25</v>
      </c>
      <c r="F12" s="30">
        <v>0</v>
      </c>
      <c r="G12" s="30">
        <v>0</v>
      </c>
      <c r="H12" s="30">
        <v>0</v>
      </c>
    </row>
    <row r="13" spans="2:8" x14ac:dyDescent="0.25">
      <c r="B13" s="67">
        <v>1</v>
      </c>
      <c r="C13" s="68">
        <v>663</v>
      </c>
      <c r="D13" s="67" t="s">
        <v>21</v>
      </c>
      <c r="E13" s="30">
        <v>7747.4800000000005</v>
      </c>
      <c r="F13" s="30">
        <v>0</v>
      </c>
      <c r="G13" s="30">
        <v>0</v>
      </c>
      <c r="H13" s="30">
        <v>0</v>
      </c>
    </row>
    <row r="14" spans="2:8" x14ac:dyDescent="0.25">
      <c r="B14" s="67">
        <v>1</v>
      </c>
      <c r="C14" s="68">
        <v>196</v>
      </c>
      <c r="D14" s="67" t="s">
        <v>23</v>
      </c>
      <c r="E14" s="30">
        <v>4839.91</v>
      </c>
      <c r="F14" s="30">
        <v>-4839.91</v>
      </c>
      <c r="G14" s="30">
        <v>0</v>
      </c>
      <c r="H14" s="30">
        <v>0</v>
      </c>
    </row>
    <row r="15" spans="2:8" x14ac:dyDescent="0.25">
      <c r="B15" s="67">
        <v>1</v>
      </c>
      <c r="C15" s="68">
        <v>261</v>
      </c>
      <c r="D15" s="67" t="s">
        <v>297</v>
      </c>
      <c r="E15" s="30">
        <v>275.63</v>
      </c>
      <c r="F15" s="30">
        <v>0</v>
      </c>
      <c r="G15" s="30">
        <v>0</v>
      </c>
      <c r="H15" s="30">
        <v>0</v>
      </c>
    </row>
    <row r="16" spans="2:8" x14ac:dyDescent="0.25">
      <c r="B16" s="67">
        <v>1</v>
      </c>
      <c r="C16" s="68">
        <v>260</v>
      </c>
      <c r="D16" s="67" t="s">
        <v>298</v>
      </c>
      <c r="E16" s="30">
        <v>570.4</v>
      </c>
      <c r="F16" s="30">
        <v>-570.4</v>
      </c>
      <c r="G16" s="30">
        <v>0</v>
      </c>
      <c r="H16" s="30">
        <v>0</v>
      </c>
    </row>
    <row r="17" spans="2:8" x14ac:dyDescent="0.25">
      <c r="B17" s="67">
        <v>1</v>
      </c>
      <c r="C17" s="68">
        <v>588</v>
      </c>
      <c r="D17" s="67" t="s">
        <v>24</v>
      </c>
      <c r="E17" s="30">
        <v>381.48</v>
      </c>
      <c r="F17" s="30">
        <v>0</v>
      </c>
      <c r="G17" s="30">
        <v>0</v>
      </c>
      <c r="H17" s="30">
        <v>0</v>
      </c>
    </row>
    <row r="18" spans="2:8" x14ac:dyDescent="0.25">
      <c r="B18" s="28">
        <v>1</v>
      </c>
      <c r="C18" s="29">
        <v>1017</v>
      </c>
      <c r="D18" s="28" t="s">
        <v>27</v>
      </c>
      <c r="E18" s="30">
        <v>17422.98</v>
      </c>
      <c r="F18" s="30">
        <v>0</v>
      </c>
      <c r="G18" s="30">
        <v>0</v>
      </c>
      <c r="H18" s="30">
        <v>0</v>
      </c>
    </row>
    <row r="19" spans="2:8" x14ac:dyDescent="0.25">
      <c r="B19" s="28">
        <v>1</v>
      </c>
      <c r="C19" s="29">
        <v>301</v>
      </c>
      <c r="D19" s="28" t="s">
        <v>28</v>
      </c>
      <c r="E19" s="30">
        <v>215.46</v>
      </c>
      <c r="F19" s="30">
        <v>-215.46</v>
      </c>
      <c r="G19" s="30">
        <v>0</v>
      </c>
      <c r="H19" s="30">
        <v>0</v>
      </c>
    </row>
    <row r="20" spans="2:8" x14ac:dyDescent="0.25">
      <c r="B20" s="28">
        <v>1</v>
      </c>
      <c r="C20" s="29">
        <v>331</v>
      </c>
      <c r="D20" s="28" t="s">
        <v>29</v>
      </c>
      <c r="E20" s="30">
        <v>145.16999999999999</v>
      </c>
      <c r="F20" s="30">
        <v>0</v>
      </c>
      <c r="G20" s="30">
        <v>11.25</v>
      </c>
      <c r="H20" s="30">
        <v>0</v>
      </c>
    </row>
    <row r="21" spans="2:8" x14ac:dyDescent="0.25">
      <c r="B21" s="28">
        <v>1</v>
      </c>
      <c r="C21" s="29">
        <v>791</v>
      </c>
      <c r="D21" s="28" t="s">
        <v>30</v>
      </c>
      <c r="E21" s="30">
        <v>267.14</v>
      </c>
      <c r="F21" s="30">
        <v>0</v>
      </c>
      <c r="G21" s="30">
        <v>1.25</v>
      </c>
      <c r="H21" s="30">
        <v>0</v>
      </c>
    </row>
    <row r="22" spans="2:8" x14ac:dyDescent="0.25">
      <c r="B22" s="28">
        <v>1</v>
      </c>
      <c r="C22" s="29">
        <v>1027</v>
      </c>
      <c r="D22" s="28" t="s">
        <v>31</v>
      </c>
      <c r="E22" s="30">
        <v>3304.3999999999996</v>
      </c>
      <c r="F22" s="30">
        <v>-2032.75</v>
      </c>
      <c r="G22" s="30">
        <v>0</v>
      </c>
      <c r="H22" s="30">
        <v>0</v>
      </c>
    </row>
    <row r="23" spans="2:8" x14ac:dyDescent="0.25">
      <c r="B23" s="28">
        <v>1</v>
      </c>
      <c r="C23" s="29">
        <v>1018</v>
      </c>
      <c r="D23" s="28" t="s">
        <v>34</v>
      </c>
      <c r="E23" s="30">
        <v>1801.6</v>
      </c>
      <c r="F23" s="30">
        <v>-1801.6</v>
      </c>
      <c r="G23" s="30">
        <v>0</v>
      </c>
      <c r="H23" s="30">
        <v>0</v>
      </c>
    </row>
    <row r="24" spans="2:8" x14ac:dyDescent="0.25">
      <c r="B24" s="28">
        <v>1</v>
      </c>
      <c r="C24" s="29">
        <v>850</v>
      </c>
      <c r="D24" s="28" t="s">
        <v>35</v>
      </c>
      <c r="E24" s="30">
        <v>256.95999999999998</v>
      </c>
      <c r="F24" s="30">
        <v>-256.95999999999998</v>
      </c>
      <c r="G24" s="30">
        <v>0</v>
      </c>
      <c r="H24" s="30">
        <v>0</v>
      </c>
    </row>
    <row r="25" spans="2:8" x14ac:dyDescent="0.25">
      <c r="B25" s="28">
        <v>1</v>
      </c>
      <c r="C25" s="29">
        <v>206</v>
      </c>
      <c r="D25" s="28" t="s">
        <v>36</v>
      </c>
      <c r="E25" s="30">
        <v>241.95000000000002</v>
      </c>
      <c r="F25" s="30">
        <v>-241.95000000000002</v>
      </c>
      <c r="G25" s="30">
        <v>0</v>
      </c>
      <c r="H25" s="30">
        <v>0</v>
      </c>
    </row>
    <row r="26" spans="2:8" x14ac:dyDescent="0.25">
      <c r="B26" s="28">
        <v>1</v>
      </c>
      <c r="C26" s="29">
        <v>358</v>
      </c>
      <c r="D26" s="28" t="s">
        <v>37</v>
      </c>
      <c r="E26" s="30">
        <v>144.5</v>
      </c>
      <c r="F26" s="30">
        <v>0</v>
      </c>
      <c r="G26" s="30">
        <v>0</v>
      </c>
      <c r="H26" s="30">
        <v>0</v>
      </c>
    </row>
    <row r="27" spans="2:8" x14ac:dyDescent="0.25">
      <c r="B27" s="28">
        <v>1</v>
      </c>
      <c r="C27" s="29">
        <v>589</v>
      </c>
      <c r="D27" s="28" t="s">
        <v>38</v>
      </c>
      <c r="E27" s="30">
        <v>118.6</v>
      </c>
      <c r="F27" s="30">
        <v>0</v>
      </c>
      <c r="G27" s="30">
        <v>0</v>
      </c>
      <c r="H27" s="30">
        <v>0</v>
      </c>
    </row>
    <row r="28" spans="2:8" x14ac:dyDescent="0.25">
      <c r="B28" s="28">
        <v>1</v>
      </c>
      <c r="C28" s="29">
        <v>822</v>
      </c>
      <c r="D28" s="28" t="s">
        <v>41</v>
      </c>
      <c r="E28" s="30">
        <v>1455.28</v>
      </c>
      <c r="F28" s="30">
        <v>-411.44</v>
      </c>
      <c r="G28" s="30">
        <v>0</v>
      </c>
      <c r="H28" s="30">
        <v>0</v>
      </c>
    </row>
    <row r="29" spans="2:8" x14ac:dyDescent="0.25">
      <c r="B29" s="28">
        <v>1</v>
      </c>
      <c r="C29" s="29">
        <v>1003</v>
      </c>
      <c r="D29" s="28" t="s">
        <v>43</v>
      </c>
      <c r="E29" s="30">
        <v>901.71</v>
      </c>
      <c r="F29" s="30">
        <v>0</v>
      </c>
      <c r="G29" s="30">
        <v>0</v>
      </c>
      <c r="H29" s="30">
        <v>0</v>
      </c>
    </row>
    <row r="30" spans="2:8" x14ac:dyDescent="0.25">
      <c r="B30" s="28">
        <v>1</v>
      </c>
      <c r="C30" s="29">
        <v>903</v>
      </c>
      <c r="D30" s="28" t="s">
        <v>45</v>
      </c>
      <c r="E30" s="30">
        <v>1500.98</v>
      </c>
      <c r="F30" s="30">
        <v>-1500.98</v>
      </c>
      <c r="G30" s="30">
        <v>0</v>
      </c>
      <c r="H30" s="30">
        <v>0</v>
      </c>
    </row>
    <row r="31" spans="2:8" x14ac:dyDescent="0.25">
      <c r="B31" s="28">
        <v>1</v>
      </c>
      <c r="C31" s="29">
        <v>792</v>
      </c>
      <c r="D31" s="28" t="s">
        <v>301</v>
      </c>
      <c r="E31" s="30">
        <v>450.21000000000004</v>
      </c>
      <c r="F31" s="30">
        <v>0</v>
      </c>
      <c r="G31" s="30">
        <v>0</v>
      </c>
      <c r="H31" s="30">
        <v>0</v>
      </c>
    </row>
    <row r="32" spans="2:8" x14ac:dyDescent="0.25">
      <c r="B32" s="28">
        <v>1</v>
      </c>
      <c r="C32" s="29">
        <v>664</v>
      </c>
      <c r="D32" s="28" t="s">
        <v>49</v>
      </c>
      <c r="E32" s="30">
        <v>4731.18</v>
      </c>
      <c r="F32" s="30">
        <v>0</v>
      </c>
      <c r="G32" s="30">
        <v>0</v>
      </c>
      <c r="H32" s="30">
        <v>0</v>
      </c>
    </row>
    <row r="33" spans="2:8" x14ac:dyDescent="0.25">
      <c r="B33" s="28">
        <v>1</v>
      </c>
      <c r="C33" s="29">
        <v>580</v>
      </c>
      <c r="D33" s="28" t="s">
        <v>50</v>
      </c>
      <c r="E33" s="30">
        <v>35.58</v>
      </c>
      <c r="F33" s="30">
        <v>-35.58</v>
      </c>
      <c r="G33" s="30">
        <v>2.5</v>
      </c>
      <c r="H33" s="30">
        <v>0</v>
      </c>
    </row>
    <row r="34" spans="2:8" x14ac:dyDescent="0.25">
      <c r="B34" s="28">
        <v>1</v>
      </c>
      <c r="C34" s="29">
        <v>225</v>
      </c>
      <c r="D34" s="28" t="s">
        <v>51</v>
      </c>
      <c r="E34" s="30">
        <v>495.84000000000003</v>
      </c>
      <c r="F34" s="30">
        <v>0</v>
      </c>
      <c r="G34" s="30">
        <v>0</v>
      </c>
      <c r="H34" s="30">
        <v>0</v>
      </c>
    </row>
    <row r="35" spans="2:8" x14ac:dyDescent="0.25">
      <c r="B35" s="28">
        <v>1</v>
      </c>
      <c r="C35" s="29">
        <v>1029</v>
      </c>
      <c r="D35" s="28" t="s">
        <v>53</v>
      </c>
      <c r="E35" s="30">
        <v>2704.3500000000004</v>
      </c>
      <c r="F35" s="30">
        <v>0</v>
      </c>
      <c r="G35" s="30">
        <v>0</v>
      </c>
      <c r="H35" s="30">
        <v>0</v>
      </c>
    </row>
    <row r="36" spans="2:8" x14ac:dyDescent="0.25">
      <c r="B36" s="28">
        <v>1</v>
      </c>
      <c r="C36" s="29">
        <v>197</v>
      </c>
      <c r="D36" s="28" t="s">
        <v>55</v>
      </c>
      <c r="E36" s="30">
        <v>3563.55</v>
      </c>
      <c r="F36" s="30">
        <v>-998.93999999999994</v>
      </c>
      <c r="G36" s="30">
        <v>0</v>
      </c>
      <c r="H36" s="30">
        <v>0</v>
      </c>
    </row>
    <row r="37" spans="2:8" x14ac:dyDescent="0.25">
      <c r="B37" s="28">
        <v>1</v>
      </c>
      <c r="C37" s="29">
        <v>793</v>
      </c>
      <c r="D37" s="28" t="s">
        <v>57</v>
      </c>
      <c r="E37" s="30">
        <v>1005.04</v>
      </c>
      <c r="F37" s="30">
        <v>-324.27999999999997</v>
      </c>
      <c r="G37" s="30">
        <v>0</v>
      </c>
      <c r="H37" s="30">
        <v>0</v>
      </c>
    </row>
    <row r="38" spans="2:8" x14ac:dyDescent="0.25">
      <c r="B38" s="28">
        <v>1</v>
      </c>
      <c r="C38" s="29">
        <v>322</v>
      </c>
      <c r="D38" s="28" t="s">
        <v>58</v>
      </c>
      <c r="E38" s="30">
        <v>587.42999999999995</v>
      </c>
      <c r="F38" s="30">
        <v>0</v>
      </c>
      <c r="G38" s="30">
        <v>0</v>
      </c>
      <c r="H38" s="30">
        <v>0</v>
      </c>
    </row>
    <row r="39" spans="2:8" x14ac:dyDescent="0.25">
      <c r="B39" s="28">
        <v>1</v>
      </c>
      <c r="C39" s="29">
        <v>270</v>
      </c>
      <c r="D39" s="28" t="s">
        <v>303</v>
      </c>
      <c r="E39" s="30">
        <v>621.77</v>
      </c>
      <c r="F39" s="30">
        <v>0</v>
      </c>
      <c r="G39" s="30">
        <v>0</v>
      </c>
      <c r="H39" s="30">
        <v>0</v>
      </c>
    </row>
    <row r="40" spans="2:8" x14ac:dyDescent="0.25">
      <c r="B40" s="28">
        <v>1</v>
      </c>
      <c r="C40" s="29">
        <v>665</v>
      </c>
      <c r="D40" s="28" t="s">
        <v>60</v>
      </c>
      <c r="E40" s="30">
        <v>5577.65</v>
      </c>
      <c r="F40" s="30">
        <v>0</v>
      </c>
      <c r="G40" s="30">
        <v>0</v>
      </c>
      <c r="H40" s="30">
        <v>0</v>
      </c>
    </row>
    <row r="41" spans="2:8" x14ac:dyDescent="0.25">
      <c r="B41" s="28">
        <v>1</v>
      </c>
      <c r="C41" s="29">
        <v>96</v>
      </c>
      <c r="D41" s="28" t="s">
        <v>61</v>
      </c>
      <c r="E41" s="30">
        <v>655.5</v>
      </c>
      <c r="F41" s="30">
        <v>-261.3</v>
      </c>
      <c r="G41" s="30">
        <v>0</v>
      </c>
      <c r="H41" s="30">
        <v>0</v>
      </c>
    </row>
    <row r="42" spans="2:8" x14ac:dyDescent="0.25">
      <c r="B42" s="28">
        <v>1</v>
      </c>
      <c r="C42" s="29">
        <v>216</v>
      </c>
      <c r="D42" s="28" t="s">
        <v>63</v>
      </c>
      <c r="E42" s="30">
        <v>1790.71</v>
      </c>
      <c r="F42" s="30">
        <v>-1790.71</v>
      </c>
      <c r="G42" s="30">
        <v>0</v>
      </c>
      <c r="H42" s="30">
        <v>0</v>
      </c>
    </row>
    <row r="43" spans="2:8" x14ac:dyDescent="0.25">
      <c r="B43" s="28">
        <v>1</v>
      </c>
      <c r="C43" s="29">
        <v>794</v>
      </c>
      <c r="D43" s="28" t="s">
        <v>65</v>
      </c>
      <c r="E43" s="30">
        <v>1324.92</v>
      </c>
      <c r="F43" s="30">
        <v>0</v>
      </c>
      <c r="G43" s="30">
        <v>0</v>
      </c>
      <c r="H43" s="30">
        <v>0</v>
      </c>
    </row>
    <row r="44" spans="2:8" x14ac:dyDescent="0.25">
      <c r="B44" s="28">
        <v>1</v>
      </c>
      <c r="C44" s="29">
        <v>739</v>
      </c>
      <c r="D44" s="28" t="s">
        <v>66</v>
      </c>
      <c r="E44" s="30">
        <v>195.41000000000003</v>
      </c>
      <c r="F44" s="30">
        <v>-195.41000000000003</v>
      </c>
      <c r="G44" s="30">
        <v>0</v>
      </c>
      <c r="H44" s="30">
        <v>0</v>
      </c>
    </row>
    <row r="45" spans="2:8" x14ac:dyDescent="0.25">
      <c r="B45" s="28">
        <v>1</v>
      </c>
      <c r="C45" s="29">
        <v>286</v>
      </c>
      <c r="D45" s="28" t="s">
        <v>67</v>
      </c>
      <c r="E45" s="30">
        <v>417</v>
      </c>
      <c r="F45" s="30">
        <v>0</v>
      </c>
      <c r="G45" s="30">
        <v>0</v>
      </c>
      <c r="H45" s="30">
        <v>0</v>
      </c>
    </row>
    <row r="46" spans="2:8" x14ac:dyDescent="0.25">
      <c r="B46" s="28">
        <v>1</v>
      </c>
      <c r="C46" s="29">
        <v>851</v>
      </c>
      <c r="D46" s="28" t="s">
        <v>68</v>
      </c>
      <c r="E46" s="30">
        <v>4406.62</v>
      </c>
      <c r="F46" s="30">
        <v>-1888.09</v>
      </c>
      <c r="G46" s="30">
        <v>0</v>
      </c>
      <c r="H46" s="30">
        <v>0</v>
      </c>
    </row>
    <row r="47" spans="2:8" x14ac:dyDescent="0.25">
      <c r="B47" s="28">
        <v>1</v>
      </c>
      <c r="C47" s="29">
        <v>581</v>
      </c>
      <c r="D47" s="28" t="s">
        <v>69</v>
      </c>
      <c r="E47" s="30">
        <v>289.08000000000004</v>
      </c>
      <c r="F47" s="30">
        <v>-289.08000000000004</v>
      </c>
      <c r="G47" s="30">
        <v>0</v>
      </c>
      <c r="H47" s="30">
        <v>0</v>
      </c>
    </row>
    <row r="48" spans="2:8" x14ac:dyDescent="0.25">
      <c r="B48" s="28">
        <v>1</v>
      </c>
      <c r="C48" s="29">
        <v>681</v>
      </c>
      <c r="D48" s="28" t="s">
        <v>70</v>
      </c>
      <c r="E48" s="30">
        <v>1305.5999999999999</v>
      </c>
      <c r="F48" s="30">
        <v>-359.04</v>
      </c>
      <c r="G48" s="30">
        <v>0</v>
      </c>
      <c r="H48" s="30">
        <v>0</v>
      </c>
    </row>
    <row r="49" spans="2:8" x14ac:dyDescent="0.25">
      <c r="B49" s="28">
        <v>1</v>
      </c>
      <c r="C49" s="29">
        <v>103</v>
      </c>
      <c r="D49" s="28" t="s">
        <v>71</v>
      </c>
      <c r="E49" s="30">
        <v>177.9</v>
      </c>
      <c r="F49" s="30">
        <v>0</v>
      </c>
      <c r="G49" s="30">
        <v>0</v>
      </c>
      <c r="H49" s="30">
        <v>0</v>
      </c>
    </row>
    <row r="50" spans="2:8" x14ac:dyDescent="0.25">
      <c r="B50" s="28">
        <v>1</v>
      </c>
      <c r="C50" s="29">
        <v>781</v>
      </c>
      <c r="D50" s="28" t="s">
        <v>72</v>
      </c>
      <c r="E50" s="30">
        <v>161.84</v>
      </c>
      <c r="F50" s="30">
        <v>0</v>
      </c>
      <c r="G50" s="30">
        <v>0</v>
      </c>
      <c r="H50" s="30">
        <v>0</v>
      </c>
    </row>
    <row r="51" spans="2:8" x14ac:dyDescent="0.25">
      <c r="B51" s="28">
        <v>1</v>
      </c>
      <c r="C51" s="29">
        <v>1025</v>
      </c>
      <c r="D51" s="28" t="s">
        <v>73</v>
      </c>
      <c r="E51" s="30">
        <v>112.91</v>
      </c>
      <c r="F51" s="30">
        <v>0</v>
      </c>
      <c r="G51" s="30">
        <v>0</v>
      </c>
      <c r="H51" s="30">
        <v>0</v>
      </c>
    </row>
    <row r="52" spans="2:8" x14ac:dyDescent="0.25">
      <c r="B52" s="28">
        <v>1</v>
      </c>
      <c r="C52" s="29">
        <v>217</v>
      </c>
      <c r="D52" s="28" t="s">
        <v>77</v>
      </c>
      <c r="E52" s="30">
        <v>96.78</v>
      </c>
      <c r="F52" s="30">
        <v>0</v>
      </c>
      <c r="G52" s="30">
        <v>0</v>
      </c>
      <c r="H52" s="30">
        <v>0</v>
      </c>
    </row>
    <row r="53" spans="2:8" x14ac:dyDescent="0.25">
      <c r="B53" s="28">
        <v>1</v>
      </c>
      <c r="C53" s="29">
        <v>426</v>
      </c>
      <c r="D53" s="28" t="s">
        <v>79</v>
      </c>
      <c r="E53" s="30">
        <v>1794.45</v>
      </c>
      <c r="F53" s="30">
        <v>0</v>
      </c>
      <c r="G53" s="30">
        <v>0</v>
      </c>
      <c r="H53" s="30">
        <v>0</v>
      </c>
    </row>
    <row r="54" spans="2:8" x14ac:dyDescent="0.25">
      <c r="B54" s="28">
        <v>1</v>
      </c>
      <c r="C54" s="29">
        <v>1342</v>
      </c>
      <c r="D54" s="28" t="s">
        <v>305</v>
      </c>
      <c r="E54" s="30">
        <v>415.12</v>
      </c>
      <c r="F54" s="30">
        <v>-284.65999999999997</v>
      </c>
      <c r="G54" s="30">
        <v>0</v>
      </c>
      <c r="H54" s="30">
        <v>0</v>
      </c>
    </row>
    <row r="55" spans="2:8" x14ac:dyDescent="0.25">
      <c r="B55" s="28">
        <v>1</v>
      </c>
      <c r="C55" s="29">
        <v>393</v>
      </c>
      <c r="D55" s="28" t="s">
        <v>83</v>
      </c>
      <c r="E55" s="30">
        <v>332.08000000000004</v>
      </c>
      <c r="F55" s="30">
        <v>0</v>
      </c>
      <c r="G55" s="30">
        <v>0</v>
      </c>
      <c r="H55" s="30">
        <v>0</v>
      </c>
    </row>
    <row r="56" spans="2:8" x14ac:dyDescent="0.25">
      <c r="B56" s="28">
        <v>1</v>
      </c>
      <c r="C56" s="29">
        <v>367</v>
      </c>
      <c r="D56" s="28" t="s">
        <v>84</v>
      </c>
      <c r="E56" s="30">
        <v>740.43</v>
      </c>
      <c r="F56" s="30">
        <v>-98.1</v>
      </c>
      <c r="G56" s="30">
        <v>0</v>
      </c>
      <c r="H56" s="30">
        <v>0</v>
      </c>
    </row>
    <row r="57" spans="2:8" x14ac:dyDescent="0.25">
      <c r="B57" s="28">
        <v>1</v>
      </c>
      <c r="C57" s="29">
        <v>356</v>
      </c>
      <c r="D57" s="28" t="s">
        <v>85</v>
      </c>
      <c r="E57" s="30">
        <v>417.52</v>
      </c>
      <c r="F57" s="30">
        <v>0</v>
      </c>
      <c r="G57" s="30">
        <v>0</v>
      </c>
      <c r="H57" s="30">
        <v>0</v>
      </c>
    </row>
    <row r="58" spans="2:8" x14ac:dyDescent="0.25">
      <c r="B58" s="28">
        <v>1</v>
      </c>
      <c r="C58" s="29">
        <v>1013</v>
      </c>
      <c r="D58" s="28" t="s">
        <v>307</v>
      </c>
      <c r="E58" s="30">
        <v>287.34000000000003</v>
      </c>
      <c r="F58" s="30">
        <v>0</v>
      </c>
      <c r="G58" s="30">
        <v>0</v>
      </c>
      <c r="H58" s="30">
        <v>0</v>
      </c>
    </row>
    <row r="59" spans="2:8" x14ac:dyDescent="0.25">
      <c r="B59" s="28">
        <v>1</v>
      </c>
      <c r="C59" s="29">
        <v>323</v>
      </c>
      <c r="D59" s="28" t="s">
        <v>89</v>
      </c>
      <c r="E59" s="30">
        <v>177.9</v>
      </c>
      <c r="F59" s="30">
        <v>0</v>
      </c>
      <c r="G59" s="30">
        <v>0</v>
      </c>
      <c r="H59" s="30">
        <v>0</v>
      </c>
    </row>
    <row r="60" spans="2:8" x14ac:dyDescent="0.25">
      <c r="B60" s="28">
        <v>1</v>
      </c>
      <c r="C60" s="29">
        <v>368</v>
      </c>
      <c r="D60" s="28" t="s">
        <v>91</v>
      </c>
      <c r="E60" s="30">
        <v>559.31999999999994</v>
      </c>
      <c r="F60" s="30">
        <v>0</v>
      </c>
      <c r="G60" s="30">
        <v>0</v>
      </c>
      <c r="H60" s="30">
        <v>0</v>
      </c>
    </row>
    <row r="61" spans="2:8" x14ac:dyDescent="0.25">
      <c r="B61" s="28">
        <v>1</v>
      </c>
      <c r="C61" s="29">
        <v>332</v>
      </c>
      <c r="D61" s="28" t="s">
        <v>92</v>
      </c>
      <c r="E61" s="30">
        <v>3988.63</v>
      </c>
      <c r="F61" s="30">
        <v>0</v>
      </c>
      <c r="G61" s="30">
        <v>0</v>
      </c>
      <c r="H61" s="30">
        <v>0</v>
      </c>
    </row>
    <row r="62" spans="2:8" x14ac:dyDescent="0.25">
      <c r="B62" s="28">
        <v>1</v>
      </c>
      <c r="C62" s="29">
        <v>1019</v>
      </c>
      <c r="D62" s="28" t="s">
        <v>96</v>
      </c>
      <c r="E62" s="30">
        <v>1121.03</v>
      </c>
      <c r="F62" s="30">
        <v>-843.2</v>
      </c>
      <c r="G62" s="30">
        <v>0</v>
      </c>
      <c r="H62" s="30">
        <v>0</v>
      </c>
    </row>
    <row r="63" spans="2:8" x14ac:dyDescent="0.25">
      <c r="B63" s="28">
        <v>1</v>
      </c>
      <c r="C63" s="29">
        <v>330</v>
      </c>
      <c r="D63" s="28" t="s">
        <v>309</v>
      </c>
      <c r="E63" s="30">
        <v>773.99</v>
      </c>
      <c r="F63" s="30">
        <v>0</v>
      </c>
      <c r="G63" s="30">
        <v>0</v>
      </c>
      <c r="H63" s="30">
        <v>0</v>
      </c>
    </row>
    <row r="64" spans="2:8" x14ac:dyDescent="0.25">
      <c r="B64" s="28">
        <v>1</v>
      </c>
      <c r="C64" s="29">
        <v>198</v>
      </c>
      <c r="D64" s="28" t="s">
        <v>100</v>
      </c>
      <c r="E64" s="30">
        <v>109.44</v>
      </c>
      <c r="F64" s="30">
        <v>0</v>
      </c>
      <c r="G64" s="30">
        <v>0</v>
      </c>
      <c r="H64" s="30">
        <v>0</v>
      </c>
    </row>
    <row r="65" spans="2:8" x14ac:dyDescent="0.25">
      <c r="B65" s="28">
        <v>1</v>
      </c>
      <c r="C65" s="29">
        <v>333</v>
      </c>
      <c r="D65" s="28" t="s">
        <v>101</v>
      </c>
      <c r="E65" s="30">
        <v>1136.19</v>
      </c>
      <c r="F65" s="30">
        <v>0</v>
      </c>
      <c r="G65" s="30">
        <v>0</v>
      </c>
      <c r="H65" s="30">
        <v>0</v>
      </c>
    </row>
    <row r="66" spans="2:8" x14ac:dyDescent="0.25">
      <c r="B66" s="28">
        <v>1</v>
      </c>
      <c r="C66" s="29">
        <v>827</v>
      </c>
      <c r="D66" s="28" t="s">
        <v>102</v>
      </c>
      <c r="E66" s="30">
        <v>112.91</v>
      </c>
      <c r="F66" s="30">
        <v>-112.91</v>
      </c>
      <c r="G66" s="30">
        <v>0</v>
      </c>
      <c r="H66" s="30">
        <v>0</v>
      </c>
    </row>
    <row r="67" spans="2:8" x14ac:dyDescent="0.25">
      <c r="B67" s="28">
        <v>1</v>
      </c>
      <c r="C67" s="29">
        <v>1020</v>
      </c>
      <c r="D67" s="28" t="s">
        <v>104</v>
      </c>
      <c r="E67" s="30">
        <v>17498.370000000014</v>
      </c>
      <c r="F67" s="30">
        <v>0</v>
      </c>
      <c r="G67" s="30">
        <v>3046.25</v>
      </c>
      <c r="H67" s="30">
        <v>0</v>
      </c>
    </row>
    <row r="68" spans="2:8" x14ac:dyDescent="0.25">
      <c r="B68" s="28">
        <v>1</v>
      </c>
      <c r="C68" s="29">
        <v>199</v>
      </c>
      <c r="D68" s="28" t="s">
        <v>105</v>
      </c>
      <c r="E68" s="30">
        <v>9860.3100000000013</v>
      </c>
      <c r="F68" s="30">
        <v>0</v>
      </c>
      <c r="G68" s="30">
        <v>0</v>
      </c>
      <c r="H68" s="30">
        <v>0</v>
      </c>
    </row>
    <row r="69" spans="2:8" x14ac:dyDescent="0.25">
      <c r="B69" s="28">
        <v>1</v>
      </c>
      <c r="C69" s="29">
        <v>853</v>
      </c>
      <c r="D69" s="28" t="s">
        <v>106</v>
      </c>
      <c r="E69" s="30">
        <v>537.97</v>
      </c>
      <c r="F69" s="30">
        <v>-387.69</v>
      </c>
      <c r="G69" s="30">
        <v>0</v>
      </c>
      <c r="H69" s="30">
        <v>0</v>
      </c>
    </row>
    <row r="70" spans="2:8" x14ac:dyDescent="0.25">
      <c r="B70" s="28">
        <v>1</v>
      </c>
      <c r="C70" s="29">
        <v>222</v>
      </c>
      <c r="D70" s="28" t="s">
        <v>108</v>
      </c>
      <c r="E70" s="30">
        <v>3027.16</v>
      </c>
      <c r="F70" s="30">
        <v>0</v>
      </c>
      <c r="G70" s="30">
        <v>0</v>
      </c>
      <c r="H70" s="30">
        <v>0</v>
      </c>
    </row>
    <row r="71" spans="2:8" x14ac:dyDescent="0.25">
      <c r="B71" s="28">
        <v>1</v>
      </c>
      <c r="C71" s="29">
        <v>904</v>
      </c>
      <c r="D71" s="28" t="s">
        <v>109</v>
      </c>
      <c r="E71" s="30">
        <v>471.28999999999996</v>
      </c>
      <c r="F71" s="30">
        <v>-297.33</v>
      </c>
      <c r="G71" s="30">
        <v>0</v>
      </c>
      <c r="H71" s="30">
        <v>0</v>
      </c>
    </row>
    <row r="72" spans="2:8" x14ac:dyDescent="0.25">
      <c r="B72" s="28">
        <v>1</v>
      </c>
      <c r="C72" s="29">
        <v>262</v>
      </c>
      <c r="D72" s="28" t="s">
        <v>110</v>
      </c>
      <c r="E72" s="30">
        <v>601.99</v>
      </c>
      <c r="F72" s="30">
        <v>0</v>
      </c>
      <c r="G72" s="30">
        <v>0</v>
      </c>
      <c r="H72" s="30">
        <v>0</v>
      </c>
    </row>
    <row r="73" spans="2:8" x14ac:dyDescent="0.25">
      <c r="B73" s="28">
        <v>1</v>
      </c>
      <c r="C73" s="29">
        <v>798</v>
      </c>
      <c r="D73" s="28" t="s">
        <v>112</v>
      </c>
      <c r="E73" s="30">
        <v>347.52</v>
      </c>
      <c r="F73" s="30">
        <v>0</v>
      </c>
      <c r="G73" s="30">
        <v>0</v>
      </c>
      <c r="H73" s="30">
        <v>0</v>
      </c>
    </row>
    <row r="74" spans="2:8" x14ac:dyDescent="0.25">
      <c r="B74" s="28">
        <v>1</v>
      </c>
      <c r="C74" s="29">
        <v>671</v>
      </c>
      <c r="D74" s="28" t="s">
        <v>114</v>
      </c>
      <c r="E74" s="30">
        <v>1405.68</v>
      </c>
      <c r="F74" s="30">
        <v>0</v>
      </c>
      <c r="G74" s="30">
        <v>0</v>
      </c>
      <c r="H74" s="30">
        <v>0</v>
      </c>
    </row>
    <row r="75" spans="2:8" x14ac:dyDescent="0.25">
      <c r="B75" s="28">
        <v>1</v>
      </c>
      <c r="C75" s="29">
        <v>824</v>
      </c>
      <c r="D75" s="28" t="s">
        <v>115</v>
      </c>
      <c r="E75" s="30">
        <v>129.04000000000002</v>
      </c>
      <c r="F75" s="30">
        <v>0</v>
      </c>
      <c r="G75" s="30">
        <v>0</v>
      </c>
      <c r="H75" s="30">
        <v>0</v>
      </c>
    </row>
    <row r="76" spans="2:8" x14ac:dyDescent="0.25">
      <c r="B76" s="28">
        <v>1</v>
      </c>
      <c r="C76" s="29">
        <v>887</v>
      </c>
      <c r="D76" s="28" t="s">
        <v>117</v>
      </c>
      <c r="E76" s="30">
        <v>181.44</v>
      </c>
      <c r="F76" s="30">
        <v>0</v>
      </c>
      <c r="G76" s="30">
        <v>0</v>
      </c>
      <c r="H76" s="30">
        <v>0</v>
      </c>
    </row>
    <row r="77" spans="2:8" x14ac:dyDescent="0.25">
      <c r="B77" s="28">
        <v>1</v>
      </c>
      <c r="C77" s="29">
        <v>324</v>
      </c>
      <c r="D77" s="28" t="s">
        <v>118</v>
      </c>
      <c r="E77" s="30">
        <v>206.22</v>
      </c>
      <c r="F77" s="30">
        <v>0</v>
      </c>
      <c r="G77" s="30">
        <v>0</v>
      </c>
      <c r="H77" s="30">
        <v>0</v>
      </c>
    </row>
    <row r="78" spans="2:8" x14ac:dyDescent="0.25">
      <c r="B78" s="28">
        <v>1</v>
      </c>
      <c r="C78" s="29">
        <v>888</v>
      </c>
      <c r="D78" s="28" t="s">
        <v>119</v>
      </c>
      <c r="E78" s="30">
        <v>483.87</v>
      </c>
      <c r="F78" s="30">
        <v>-483.87</v>
      </c>
      <c r="G78" s="30">
        <v>0</v>
      </c>
      <c r="H78" s="30">
        <v>0</v>
      </c>
    </row>
    <row r="79" spans="2:8" x14ac:dyDescent="0.25">
      <c r="B79" s="28">
        <v>1</v>
      </c>
      <c r="C79" s="29">
        <v>1179</v>
      </c>
      <c r="D79" s="28" t="s">
        <v>120</v>
      </c>
      <c r="E79" s="30">
        <v>1266.48</v>
      </c>
      <c r="F79" s="30">
        <v>-1266.48</v>
      </c>
      <c r="G79" s="30">
        <v>0</v>
      </c>
      <c r="H79" s="30">
        <v>0</v>
      </c>
    </row>
    <row r="80" spans="2:8" x14ac:dyDescent="0.25">
      <c r="B80" s="28">
        <v>1</v>
      </c>
      <c r="C80" s="29">
        <v>280</v>
      </c>
      <c r="D80" s="28" t="s">
        <v>122</v>
      </c>
      <c r="E80" s="30">
        <v>1490.5</v>
      </c>
      <c r="F80" s="30">
        <v>0</v>
      </c>
      <c r="G80" s="30">
        <v>0</v>
      </c>
      <c r="H80" s="30">
        <v>0</v>
      </c>
    </row>
    <row r="81" spans="2:8" x14ac:dyDescent="0.25">
      <c r="B81" s="28">
        <v>1</v>
      </c>
      <c r="C81" s="29">
        <v>666</v>
      </c>
      <c r="D81" s="28" t="s">
        <v>123</v>
      </c>
      <c r="E81" s="30">
        <v>371.72</v>
      </c>
      <c r="F81" s="30">
        <v>-371.72</v>
      </c>
      <c r="G81" s="30">
        <v>0</v>
      </c>
      <c r="H81" s="30">
        <v>0</v>
      </c>
    </row>
    <row r="82" spans="2:8" x14ac:dyDescent="0.25">
      <c r="B82" s="28">
        <v>1</v>
      </c>
      <c r="C82" s="29">
        <v>1021</v>
      </c>
      <c r="D82" s="28" t="s">
        <v>312</v>
      </c>
      <c r="E82" s="30">
        <v>4299.84</v>
      </c>
      <c r="F82" s="30">
        <v>-1861.04</v>
      </c>
      <c r="G82" s="30">
        <v>0</v>
      </c>
      <c r="H82" s="30">
        <v>0</v>
      </c>
    </row>
    <row r="83" spans="2:8" x14ac:dyDescent="0.25">
      <c r="B83" s="28">
        <v>1</v>
      </c>
      <c r="C83" s="29">
        <v>4955</v>
      </c>
      <c r="D83" s="28" t="s">
        <v>125</v>
      </c>
      <c r="E83" s="30">
        <v>1998.73</v>
      </c>
      <c r="F83" s="30">
        <v>0</v>
      </c>
      <c r="G83" s="30">
        <v>0</v>
      </c>
      <c r="H83" s="30">
        <v>0</v>
      </c>
    </row>
    <row r="84" spans="2:8" x14ac:dyDescent="0.25">
      <c r="B84" s="28">
        <v>1</v>
      </c>
      <c r="C84" s="29">
        <v>740</v>
      </c>
      <c r="D84" s="28" t="s">
        <v>126</v>
      </c>
      <c r="E84" s="30">
        <v>517.08000000000004</v>
      </c>
      <c r="F84" s="30">
        <v>0</v>
      </c>
      <c r="G84" s="30">
        <v>0</v>
      </c>
      <c r="H84" s="30">
        <v>0</v>
      </c>
    </row>
    <row r="85" spans="2:8" x14ac:dyDescent="0.25">
      <c r="B85" s="28">
        <v>1</v>
      </c>
      <c r="C85" s="29">
        <v>435</v>
      </c>
      <c r="D85" s="28" t="s">
        <v>127</v>
      </c>
      <c r="E85" s="30">
        <v>1747.42</v>
      </c>
      <c r="F85" s="30">
        <v>-428.34000000000003</v>
      </c>
      <c r="G85" s="30">
        <v>0</v>
      </c>
      <c r="H85" s="30">
        <v>0</v>
      </c>
    </row>
    <row r="86" spans="2:8" x14ac:dyDescent="0.25">
      <c r="B86" s="28">
        <v>1</v>
      </c>
      <c r="C86" s="29">
        <v>218</v>
      </c>
      <c r="D86" s="28" t="s">
        <v>128</v>
      </c>
      <c r="E86" s="30">
        <v>308.36</v>
      </c>
      <c r="F86" s="30">
        <v>-177.9</v>
      </c>
      <c r="G86" s="30">
        <v>0</v>
      </c>
      <c r="H86" s="30">
        <v>0</v>
      </c>
    </row>
    <row r="87" spans="2:8" x14ac:dyDescent="0.25">
      <c r="B87" s="28">
        <v>1</v>
      </c>
      <c r="C87" s="29">
        <v>797</v>
      </c>
      <c r="D87" s="28" t="s">
        <v>129</v>
      </c>
      <c r="E87" s="30">
        <v>175.77</v>
      </c>
      <c r="F87" s="30">
        <v>0</v>
      </c>
      <c r="G87" s="30">
        <v>0</v>
      </c>
      <c r="H87" s="30">
        <v>0</v>
      </c>
    </row>
    <row r="88" spans="2:8" x14ac:dyDescent="0.25">
      <c r="B88" s="28">
        <v>1</v>
      </c>
      <c r="C88" s="29">
        <v>459</v>
      </c>
      <c r="D88" s="28" t="s">
        <v>130</v>
      </c>
      <c r="E88" s="30">
        <v>300.54000000000002</v>
      </c>
      <c r="F88" s="30">
        <v>0</v>
      </c>
      <c r="G88" s="30">
        <v>0</v>
      </c>
      <c r="H88" s="30">
        <v>0</v>
      </c>
    </row>
    <row r="89" spans="2:8" x14ac:dyDescent="0.25">
      <c r="B89" s="28">
        <v>1</v>
      </c>
      <c r="C89" s="29">
        <v>183</v>
      </c>
      <c r="D89" s="28" t="s">
        <v>132</v>
      </c>
      <c r="E89" s="30">
        <v>177.9</v>
      </c>
      <c r="F89" s="30">
        <v>0</v>
      </c>
      <c r="G89" s="30">
        <v>0</v>
      </c>
      <c r="H89" s="30">
        <v>0</v>
      </c>
    </row>
    <row r="90" spans="2:8" x14ac:dyDescent="0.25">
      <c r="B90" s="28">
        <v>1</v>
      </c>
      <c r="C90" s="29">
        <v>460</v>
      </c>
      <c r="D90" s="28" t="s">
        <v>134</v>
      </c>
      <c r="E90" s="30">
        <v>389.2</v>
      </c>
      <c r="F90" s="30">
        <v>0</v>
      </c>
      <c r="G90" s="30">
        <v>0</v>
      </c>
      <c r="H90" s="30">
        <v>0</v>
      </c>
    </row>
    <row r="91" spans="2:8" x14ac:dyDescent="0.25">
      <c r="B91" s="28">
        <v>1</v>
      </c>
      <c r="C91" s="29">
        <v>582</v>
      </c>
      <c r="D91" s="28" t="s">
        <v>135</v>
      </c>
      <c r="E91" s="30">
        <v>570.96</v>
      </c>
      <c r="F91" s="30">
        <v>0</v>
      </c>
      <c r="G91" s="30">
        <v>0</v>
      </c>
      <c r="H91" s="30">
        <v>0</v>
      </c>
    </row>
    <row r="92" spans="2:8" x14ac:dyDescent="0.25">
      <c r="B92" s="28">
        <v>1</v>
      </c>
      <c r="C92" s="29">
        <v>369</v>
      </c>
      <c r="D92" s="28" t="s">
        <v>136</v>
      </c>
      <c r="E92" s="30">
        <v>166.04</v>
      </c>
      <c r="F92" s="30">
        <v>-166.04</v>
      </c>
      <c r="G92" s="30">
        <v>0</v>
      </c>
      <c r="H92" s="30">
        <v>0</v>
      </c>
    </row>
    <row r="93" spans="2:8" x14ac:dyDescent="0.25">
      <c r="B93" s="28">
        <v>1</v>
      </c>
      <c r="C93" s="29">
        <v>4581</v>
      </c>
      <c r="D93" s="28" t="s">
        <v>141</v>
      </c>
      <c r="E93" s="30">
        <v>2931.1000000000004</v>
      </c>
      <c r="F93" s="30">
        <v>0</v>
      </c>
      <c r="G93" s="30">
        <v>0</v>
      </c>
      <c r="H93" s="30">
        <v>0</v>
      </c>
    </row>
    <row r="94" spans="2:8" x14ac:dyDescent="0.25">
      <c r="B94" s="28">
        <v>1</v>
      </c>
      <c r="C94" s="29">
        <v>101</v>
      </c>
      <c r="D94" s="28" t="s">
        <v>142</v>
      </c>
      <c r="E94" s="30">
        <v>109.44</v>
      </c>
      <c r="F94" s="30">
        <v>0</v>
      </c>
      <c r="G94" s="30">
        <v>0</v>
      </c>
      <c r="H94" s="30">
        <v>0</v>
      </c>
    </row>
    <row r="95" spans="2:8" x14ac:dyDescent="0.25">
      <c r="B95" s="28">
        <v>1</v>
      </c>
      <c r="C95" s="29">
        <v>281</v>
      </c>
      <c r="D95" s="28" t="s">
        <v>143</v>
      </c>
      <c r="E95" s="30">
        <v>1566.6399999999999</v>
      </c>
      <c r="F95" s="30">
        <v>-1566.6399999999999</v>
      </c>
      <c r="G95" s="30">
        <v>0</v>
      </c>
      <c r="H95" s="30">
        <v>0</v>
      </c>
    </row>
    <row r="96" spans="2:8" x14ac:dyDescent="0.25">
      <c r="B96" s="28">
        <v>1</v>
      </c>
      <c r="C96" s="29">
        <v>5361</v>
      </c>
      <c r="D96" s="28" t="s">
        <v>144</v>
      </c>
      <c r="E96" s="30">
        <v>144.5</v>
      </c>
      <c r="F96" s="30">
        <v>-144.5</v>
      </c>
      <c r="G96" s="30">
        <v>0</v>
      </c>
      <c r="H96" s="30">
        <v>0</v>
      </c>
    </row>
    <row r="97" spans="2:8" x14ac:dyDescent="0.25">
      <c r="B97" s="28">
        <v>1</v>
      </c>
      <c r="C97" s="29">
        <v>584</v>
      </c>
      <c r="D97" s="28" t="s">
        <v>145</v>
      </c>
      <c r="E97" s="30">
        <v>233.82</v>
      </c>
      <c r="F97" s="30">
        <v>0</v>
      </c>
      <c r="G97" s="30">
        <v>0</v>
      </c>
      <c r="H97" s="30">
        <v>0</v>
      </c>
    </row>
    <row r="98" spans="2:8" x14ac:dyDescent="0.25">
      <c r="B98" s="28">
        <v>1</v>
      </c>
      <c r="C98" s="29">
        <v>635</v>
      </c>
      <c r="D98" s="28" t="s">
        <v>146</v>
      </c>
      <c r="E98" s="30">
        <v>1215.3300000000002</v>
      </c>
      <c r="F98" s="30">
        <v>-748.34999999999991</v>
      </c>
      <c r="G98" s="30">
        <v>0</v>
      </c>
      <c r="H98" s="30">
        <v>0</v>
      </c>
    </row>
    <row r="99" spans="2:8" x14ac:dyDescent="0.25">
      <c r="B99" s="28">
        <v>1</v>
      </c>
      <c r="C99" s="29">
        <v>667</v>
      </c>
      <c r="D99" s="28" t="s">
        <v>148</v>
      </c>
      <c r="E99" s="30">
        <v>1740.67</v>
      </c>
      <c r="F99" s="30">
        <v>0</v>
      </c>
      <c r="G99" s="30">
        <v>0</v>
      </c>
      <c r="H99" s="30">
        <v>0</v>
      </c>
    </row>
    <row r="100" spans="2:8" x14ac:dyDescent="0.25">
      <c r="B100" s="28">
        <v>1</v>
      </c>
      <c r="C100" s="29">
        <v>683</v>
      </c>
      <c r="D100" s="28" t="s">
        <v>149</v>
      </c>
      <c r="E100" s="30">
        <v>226.8</v>
      </c>
      <c r="F100" s="30">
        <v>0</v>
      </c>
      <c r="G100" s="30">
        <v>0</v>
      </c>
      <c r="H100" s="30">
        <v>0</v>
      </c>
    </row>
    <row r="101" spans="2:8" x14ac:dyDescent="0.25">
      <c r="B101" s="28">
        <v>1</v>
      </c>
      <c r="C101" s="29">
        <v>668</v>
      </c>
      <c r="D101" s="28" t="s">
        <v>150</v>
      </c>
      <c r="E101" s="30">
        <v>2230.69</v>
      </c>
      <c r="F101" s="30">
        <v>0</v>
      </c>
      <c r="G101" s="30">
        <v>0</v>
      </c>
      <c r="H101" s="30">
        <v>0</v>
      </c>
    </row>
    <row r="102" spans="2:8" x14ac:dyDescent="0.25">
      <c r="B102" s="28">
        <v>1</v>
      </c>
      <c r="C102" s="29">
        <v>1022</v>
      </c>
      <c r="D102" s="28" t="s">
        <v>317</v>
      </c>
      <c r="E102" s="30">
        <v>15627.11</v>
      </c>
      <c r="F102" s="30">
        <v>0</v>
      </c>
      <c r="G102" s="30">
        <v>91.25</v>
      </c>
      <c r="H102" s="30">
        <v>0</v>
      </c>
    </row>
    <row r="103" spans="2:8" x14ac:dyDescent="0.25">
      <c r="B103" s="28">
        <v>1</v>
      </c>
      <c r="C103" s="29">
        <v>684</v>
      </c>
      <c r="D103" s="28" t="s">
        <v>152</v>
      </c>
      <c r="E103" s="30">
        <v>500.4</v>
      </c>
      <c r="F103" s="30">
        <v>-500.4</v>
      </c>
      <c r="G103" s="30">
        <v>0</v>
      </c>
      <c r="H103" s="30">
        <v>0</v>
      </c>
    </row>
    <row r="104" spans="2:8" x14ac:dyDescent="0.25">
      <c r="B104" s="28">
        <v>1</v>
      </c>
      <c r="C104" s="29">
        <v>1026</v>
      </c>
      <c r="D104" s="28" t="s">
        <v>153</v>
      </c>
      <c r="E104" s="30">
        <v>3656.0200000000004</v>
      </c>
      <c r="F104" s="30">
        <v>-3655.96</v>
      </c>
      <c r="G104" s="30">
        <v>0</v>
      </c>
      <c r="H104" s="30">
        <v>0</v>
      </c>
    </row>
    <row r="105" spans="2:8" x14ac:dyDescent="0.25">
      <c r="B105" s="28">
        <v>1</v>
      </c>
      <c r="C105" s="29">
        <v>102</v>
      </c>
      <c r="D105" s="28" t="s">
        <v>157</v>
      </c>
      <c r="E105" s="30">
        <v>150.28</v>
      </c>
      <c r="F105" s="30">
        <v>0</v>
      </c>
      <c r="G105" s="30">
        <v>0</v>
      </c>
      <c r="H105" s="30">
        <v>0</v>
      </c>
    </row>
    <row r="106" spans="2:8" x14ac:dyDescent="0.25">
      <c r="B106" s="28">
        <v>1</v>
      </c>
      <c r="C106" s="29">
        <v>299</v>
      </c>
      <c r="D106" s="28" t="s">
        <v>158</v>
      </c>
      <c r="E106" s="30">
        <v>336.6</v>
      </c>
      <c r="F106" s="30">
        <v>0</v>
      </c>
      <c r="G106" s="30">
        <v>0</v>
      </c>
      <c r="H106" s="30">
        <v>0</v>
      </c>
    </row>
    <row r="107" spans="2:8" x14ac:dyDescent="0.25">
      <c r="B107" s="28">
        <v>1</v>
      </c>
      <c r="C107" s="29">
        <v>783</v>
      </c>
      <c r="D107" s="28" t="s">
        <v>160</v>
      </c>
      <c r="E107" s="30">
        <v>385.56</v>
      </c>
      <c r="F107" s="30">
        <v>0</v>
      </c>
      <c r="G107" s="30">
        <v>0</v>
      </c>
      <c r="H107" s="30">
        <v>0</v>
      </c>
    </row>
    <row r="108" spans="2:8" x14ac:dyDescent="0.25">
      <c r="B108" s="28">
        <v>1</v>
      </c>
      <c r="C108" s="29">
        <v>305</v>
      </c>
      <c r="D108" s="28" t="s">
        <v>161</v>
      </c>
      <c r="E108" s="30">
        <v>951.71</v>
      </c>
      <c r="F108" s="30">
        <v>-114.76</v>
      </c>
      <c r="G108" s="30">
        <v>0</v>
      </c>
      <c r="H108" s="30">
        <v>0</v>
      </c>
    </row>
    <row r="109" spans="2:8" x14ac:dyDescent="0.25">
      <c r="B109" s="28">
        <v>1</v>
      </c>
      <c r="C109" s="29">
        <v>1024</v>
      </c>
      <c r="D109" s="28" t="s">
        <v>162</v>
      </c>
      <c r="E109" s="30">
        <v>266.49</v>
      </c>
      <c r="F109" s="30">
        <v>0</v>
      </c>
      <c r="G109" s="30">
        <v>0</v>
      </c>
      <c r="H109" s="30">
        <v>0</v>
      </c>
    </row>
    <row r="110" spans="2:8" x14ac:dyDescent="0.25">
      <c r="B110" s="28">
        <v>1</v>
      </c>
      <c r="C110" s="29">
        <v>282</v>
      </c>
      <c r="D110" s="28" t="s">
        <v>163</v>
      </c>
      <c r="E110" s="30">
        <v>3498.82</v>
      </c>
      <c r="F110" s="30">
        <v>0</v>
      </c>
      <c r="G110" s="30">
        <v>215</v>
      </c>
      <c r="H110" s="30">
        <v>0</v>
      </c>
    </row>
    <row r="111" spans="2:8" x14ac:dyDescent="0.25">
      <c r="B111" s="28">
        <v>1</v>
      </c>
      <c r="C111" s="29">
        <v>4303</v>
      </c>
      <c r="D111" s="28" t="s">
        <v>164</v>
      </c>
      <c r="E111" s="30">
        <v>317.57000000000005</v>
      </c>
      <c r="F111" s="30">
        <v>0</v>
      </c>
      <c r="G111" s="30">
        <v>0</v>
      </c>
      <c r="H111" s="30">
        <v>0</v>
      </c>
    </row>
    <row r="112" spans="2:8" x14ac:dyDescent="0.25">
      <c r="B112" s="28">
        <v>1</v>
      </c>
      <c r="C112" s="29">
        <v>370</v>
      </c>
      <c r="D112" s="28" t="s">
        <v>166</v>
      </c>
      <c r="E112" s="30">
        <v>302.94</v>
      </c>
      <c r="F112" s="30">
        <v>-302.94</v>
      </c>
      <c r="G112" s="30">
        <v>0</v>
      </c>
      <c r="H112" s="30">
        <v>0</v>
      </c>
    </row>
    <row r="113" spans="2:8" x14ac:dyDescent="0.25">
      <c r="B113" s="28">
        <v>1</v>
      </c>
      <c r="C113" s="29">
        <v>297</v>
      </c>
      <c r="D113" s="28" t="s">
        <v>167</v>
      </c>
      <c r="E113" s="30">
        <v>5015.8500000000004</v>
      </c>
      <c r="F113" s="30">
        <v>0</v>
      </c>
      <c r="G113" s="30">
        <v>0</v>
      </c>
      <c r="H113" s="30">
        <v>0</v>
      </c>
    </row>
    <row r="114" spans="2:8" x14ac:dyDescent="0.25">
      <c r="B114" s="28">
        <v>1</v>
      </c>
      <c r="C114" s="29">
        <v>248</v>
      </c>
      <c r="D114" s="28" t="s">
        <v>168</v>
      </c>
      <c r="E114" s="30">
        <v>1678.6399999999999</v>
      </c>
      <c r="F114" s="30">
        <v>0</v>
      </c>
      <c r="G114" s="30">
        <v>0</v>
      </c>
      <c r="H114" s="30">
        <v>0</v>
      </c>
    </row>
    <row r="115" spans="2:8" x14ac:dyDescent="0.25">
      <c r="B115" s="28">
        <v>1</v>
      </c>
      <c r="C115" s="29">
        <v>227</v>
      </c>
      <c r="D115" s="28" t="s">
        <v>169</v>
      </c>
      <c r="E115" s="30">
        <v>120.96</v>
      </c>
      <c r="F115" s="30">
        <v>-120.96</v>
      </c>
      <c r="G115" s="30">
        <v>0</v>
      </c>
      <c r="H115" s="30">
        <v>0</v>
      </c>
    </row>
    <row r="116" spans="2:8" x14ac:dyDescent="0.25">
      <c r="B116" s="28">
        <v>1</v>
      </c>
      <c r="C116" s="29">
        <v>360</v>
      </c>
      <c r="D116" s="28" t="s">
        <v>170</v>
      </c>
      <c r="E116" s="30">
        <v>221.13</v>
      </c>
      <c r="F116" s="30">
        <v>-221.13</v>
      </c>
      <c r="G116" s="30">
        <v>0</v>
      </c>
      <c r="H116" s="30">
        <v>0</v>
      </c>
    </row>
    <row r="117" spans="2:8" x14ac:dyDescent="0.25">
      <c r="B117" s="28">
        <v>1</v>
      </c>
      <c r="C117" s="29">
        <v>784</v>
      </c>
      <c r="D117" s="28" t="s">
        <v>173</v>
      </c>
      <c r="E117" s="30">
        <v>598.41</v>
      </c>
      <c r="F117" s="30">
        <v>-598.41</v>
      </c>
      <c r="G117" s="30">
        <v>0</v>
      </c>
      <c r="H117" s="30">
        <v>0</v>
      </c>
    </row>
    <row r="118" spans="2:8" x14ac:dyDescent="0.25">
      <c r="B118" s="28">
        <v>1</v>
      </c>
      <c r="C118" s="29">
        <v>208</v>
      </c>
      <c r="D118" s="28" t="s">
        <v>174</v>
      </c>
      <c r="E118" s="30">
        <v>433.68</v>
      </c>
      <c r="F118" s="30">
        <v>0</v>
      </c>
      <c r="G118" s="30">
        <v>0</v>
      </c>
      <c r="H118" s="30">
        <v>0</v>
      </c>
    </row>
    <row r="119" spans="2:8" x14ac:dyDescent="0.25">
      <c r="B119" s="28">
        <v>1</v>
      </c>
      <c r="C119" s="29">
        <v>685</v>
      </c>
      <c r="D119" s="28" t="s">
        <v>175</v>
      </c>
      <c r="E119" s="30">
        <v>2511.5100000000002</v>
      </c>
      <c r="F119" s="30">
        <v>0</v>
      </c>
      <c r="G119" s="30">
        <v>0</v>
      </c>
      <c r="H119" s="30">
        <v>0</v>
      </c>
    </row>
    <row r="120" spans="2:8" x14ac:dyDescent="0.25">
      <c r="B120" s="28">
        <v>1</v>
      </c>
      <c r="C120" s="29">
        <v>1023</v>
      </c>
      <c r="D120" s="28" t="s">
        <v>178</v>
      </c>
      <c r="E120" s="30">
        <v>1360.42</v>
      </c>
      <c r="F120" s="30">
        <v>-1360.42</v>
      </c>
      <c r="G120" s="30">
        <v>0</v>
      </c>
      <c r="H120" s="30">
        <v>0</v>
      </c>
    </row>
    <row r="121" spans="2:8" x14ac:dyDescent="0.25">
      <c r="B121" s="28">
        <v>1</v>
      </c>
      <c r="C121" s="29">
        <v>785</v>
      </c>
      <c r="D121" s="28" t="s">
        <v>179</v>
      </c>
      <c r="E121" s="30">
        <v>294.52</v>
      </c>
      <c r="F121" s="30">
        <v>-294.52</v>
      </c>
      <c r="G121" s="30">
        <v>0</v>
      </c>
      <c r="H121" s="30">
        <v>0</v>
      </c>
    </row>
    <row r="122" spans="2:8" x14ac:dyDescent="0.25">
      <c r="B122" s="28">
        <v>1</v>
      </c>
      <c r="C122" s="29">
        <v>340</v>
      </c>
      <c r="D122" s="28" t="s">
        <v>180</v>
      </c>
      <c r="E122" s="30">
        <v>638.01</v>
      </c>
      <c r="F122" s="30">
        <v>-638.01</v>
      </c>
      <c r="G122" s="30">
        <v>0</v>
      </c>
      <c r="H122" s="30">
        <v>0</v>
      </c>
    </row>
    <row r="123" spans="2:8" x14ac:dyDescent="0.25">
      <c r="B123" s="28">
        <v>1</v>
      </c>
      <c r="C123" s="29">
        <v>786</v>
      </c>
      <c r="D123" s="28" t="s">
        <v>181</v>
      </c>
      <c r="E123" s="30">
        <v>273.53999999999996</v>
      </c>
      <c r="F123" s="30">
        <v>0</v>
      </c>
      <c r="G123" s="30">
        <v>0</v>
      </c>
      <c r="H123" s="30">
        <v>0</v>
      </c>
    </row>
    <row r="124" spans="2:8" x14ac:dyDescent="0.25">
      <c r="B124" s="28">
        <v>1</v>
      </c>
      <c r="C124" s="29">
        <v>200</v>
      </c>
      <c r="D124" s="28" t="s">
        <v>182</v>
      </c>
      <c r="E124" s="30">
        <v>2764.4100000000003</v>
      </c>
      <c r="F124" s="30">
        <v>0</v>
      </c>
      <c r="G124" s="30">
        <v>0</v>
      </c>
      <c r="H124" s="30">
        <v>0</v>
      </c>
    </row>
    <row r="125" spans="2:8" x14ac:dyDescent="0.25">
      <c r="B125" s="28">
        <v>1</v>
      </c>
      <c r="C125" s="29">
        <v>201</v>
      </c>
      <c r="D125" s="28" t="s">
        <v>183</v>
      </c>
      <c r="E125" s="30">
        <v>404.66999999999996</v>
      </c>
      <c r="F125" s="30">
        <v>0</v>
      </c>
      <c r="G125" s="30">
        <v>0</v>
      </c>
      <c r="H125" s="30">
        <v>0</v>
      </c>
    </row>
    <row r="126" spans="2:8" x14ac:dyDescent="0.25">
      <c r="B126" s="28">
        <v>1</v>
      </c>
      <c r="C126" s="29">
        <v>97</v>
      </c>
      <c r="D126" s="28" t="s">
        <v>184</v>
      </c>
      <c r="E126" s="30">
        <v>266.49</v>
      </c>
      <c r="F126" s="30">
        <v>0</v>
      </c>
      <c r="G126" s="30">
        <v>0</v>
      </c>
      <c r="H126" s="30">
        <v>0</v>
      </c>
    </row>
    <row r="127" spans="2:8" x14ac:dyDescent="0.25">
      <c r="B127" s="28">
        <v>1</v>
      </c>
      <c r="C127" s="29">
        <v>741</v>
      </c>
      <c r="D127" s="28" t="s">
        <v>186</v>
      </c>
      <c r="E127" s="30">
        <v>687.88</v>
      </c>
      <c r="F127" s="30">
        <v>0</v>
      </c>
      <c r="G127" s="30">
        <v>0</v>
      </c>
      <c r="H127" s="30">
        <v>0</v>
      </c>
    </row>
    <row r="128" spans="2:8" x14ac:dyDescent="0.25">
      <c r="B128" s="28">
        <v>1</v>
      </c>
      <c r="C128" s="29">
        <v>186</v>
      </c>
      <c r="D128" s="28" t="s">
        <v>319</v>
      </c>
      <c r="E128" s="30">
        <v>109.44</v>
      </c>
      <c r="F128" s="30">
        <v>0</v>
      </c>
      <c r="G128" s="30">
        <v>0</v>
      </c>
      <c r="H128" s="30">
        <v>0</v>
      </c>
    </row>
    <row r="129" spans="2:8" x14ac:dyDescent="0.25">
      <c r="B129" s="28">
        <v>1</v>
      </c>
      <c r="C129" s="29">
        <v>855</v>
      </c>
      <c r="D129" s="28" t="s">
        <v>190</v>
      </c>
      <c r="E129" s="30">
        <v>476</v>
      </c>
      <c r="F129" s="30">
        <v>0</v>
      </c>
      <c r="G129" s="30">
        <v>0</v>
      </c>
      <c r="H129" s="30">
        <v>0</v>
      </c>
    </row>
    <row r="130" spans="2:8" x14ac:dyDescent="0.25">
      <c r="B130" s="28">
        <v>1</v>
      </c>
      <c r="C130" s="29">
        <v>336</v>
      </c>
      <c r="D130" s="28" t="s">
        <v>191</v>
      </c>
      <c r="E130" s="30">
        <v>0</v>
      </c>
      <c r="F130" s="30">
        <v>0</v>
      </c>
      <c r="G130" s="30">
        <v>5</v>
      </c>
      <c r="H130" s="30">
        <v>0</v>
      </c>
    </row>
    <row r="131" spans="2:8" x14ac:dyDescent="0.25">
      <c r="B131" s="28">
        <v>1</v>
      </c>
      <c r="C131" s="29">
        <v>900</v>
      </c>
      <c r="D131" s="28" t="s">
        <v>192</v>
      </c>
      <c r="E131" s="30">
        <v>567.13</v>
      </c>
      <c r="F131" s="30">
        <v>0</v>
      </c>
      <c r="G131" s="30">
        <v>0</v>
      </c>
      <c r="H131" s="30">
        <v>0</v>
      </c>
    </row>
    <row r="132" spans="2:8" x14ac:dyDescent="0.25">
      <c r="B132" s="28">
        <v>1</v>
      </c>
      <c r="C132" s="29">
        <v>889</v>
      </c>
      <c r="D132" s="28" t="s">
        <v>193</v>
      </c>
      <c r="E132" s="30">
        <v>405.88</v>
      </c>
      <c r="F132" s="30">
        <v>0</v>
      </c>
      <c r="G132" s="30">
        <v>0</v>
      </c>
      <c r="H132" s="30">
        <v>0</v>
      </c>
    </row>
    <row r="133" spans="2:8" x14ac:dyDescent="0.25">
      <c r="B133" s="28">
        <v>1</v>
      </c>
      <c r="C133" s="29">
        <v>787</v>
      </c>
      <c r="D133" s="28" t="s">
        <v>196</v>
      </c>
      <c r="E133" s="30">
        <v>227.98000000000002</v>
      </c>
      <c r="F133" s="30">
        <v>0</v>
      </c>
      <c r="G133" s="30">
        <v>0</v>
      </c>
      <c r="H133" s="30">
        <v>0</v>
      </c>
    </row>
    <row r="134" spans="2:8" x14ac:dyDescent="0.25">
      <c r="B134" s="28">
        <v>1</v>
      </c>
      <c r="C134" s="29">
        <v>98</v>
      </c>
      <c r="D134" s="28" t="s">
        <v>197</v>
      </c>
      <c r="E134" s="30">
        <v>128.47999999999999</v>
      </c>
      <c r="F134" s="30">
        <v>0</v>
      </c>
      <c r="G134" s="30">
        <v>0</v>
      </c>
      <c r="H134" s="30">
        <v>0</v>
      </c>
    </row>
    <row r="135" spans="2:8" x14ac:dyDescent="0.25">
      <c r="B135" s="28">
        <v>1</v>
      </c>
      <c r="C135" s="29">
        <v>586</v>
      </c>
      <c r="D135" s="28" t="s">
        <v>199</v>
      </c>
      <c r="E135" s="30">
        <v>331.72</v>
      </c>
      <c r="F135" s="30">
        <v>-331.72</v>
      </c>
      <c r="G135" s="30">
        <v>0</v>
      </c>
      <c r="H135" s="30">
        <v>0</v>
      </c>
    </row>
    <row r="136" spans="2:8" x14ac:dyDescent="0.25">
      <c r="B136" s="28">
        <v>1</v>
      </c>
      <c r="C136" s="29">
        <v>1180</v>
      </c>
      <c r="D136" s="28" t="s">
        <v>201</v>
      </c>
      <c r="E136" s="30">
        <v>283.89</v>
      </c>
      <c r="F136" s="30">
        <v>-187.11</v>
      </c>
      <c r="G136" s="30">
        <v>0</v>
      </c>
      <c r="H136" s="30">
        <v>0</v>
      </c>
    </row>
    <row r="137" spans="2:8" x14ac:dyDescent="0.25">
      <c r="B137" s="28">
        <v>1</v>
      </c>
      <c r="C137" s="29">
        <v>823</v>
      </c>
      <c r="D137" s="28" t="s">
        <v>203</v>
      </c>
      <c r="E137" s="30">
        <v>946.37000000000012</v>
      </c>
      <c r="F137" s="30">
        <v>-946.37000000000012</v>
      </c>
      <c r="G137" s="30">
        <v>0</v>
      </c>
      <c r="H137" s="30">
        <v>0</v>
      </c>
    </row>
    <row r="138" spans="2:8" x14ac:dyDescent="0.25">
      <c r="B138" s="28">
        <v>1</v>
      </c>
      <c r="C138" s="29">
        <v>295</v>
      </c>
      <c r="D138" s="28" t="s">
        <v>321</v>
      </c>
      <c r="E138" s="30">
        <v>911.85</v>
      </c>
      <c r="F138" s="30">
        <v>0</v>
      </c>
      <c r="G138" s="30">
        <v>0</v>
      </c>
      <c r="H138" s="30">
        <v>0</v>
      </c>
    </row>
    <row r="139" spans="2:8" x14ac:dyDescent="0.25">
      <c r="B139" s="28">
        <v>1</v>
      </c>
      <c r="C139" s="29">
        <v>780</v>
      </c>
      <c r="D139" s="28" t="s">
        <v>322</v>
      </c>
      <c r="E139" s="30">
        <v>6614.9699999999993</v>
      </c>
      <c r="F139" s="30">
        <v>0</v>
      </c>
      <c r="G139" s="30">
        <v>0</v>
      </c>
      <c r="H139" s="30">
        <v>0</v>
      </c>
    </row>
    <row r="140" spans="2:8" x14ac:dyDescent="0.25">
      <c r="B140" s="28">
        <v>1</v>
      </c>
      <c r="C140" s="29">
        <v>304</v>
      </c>
      <c r="D140" s="28" t="s">
        <v>206</v>
      </c>
      <c r="E140" s="30">
        <v>2844.3400000000006</v>
      </c>
      <c r="F140" s="30">
        <v>0</v>
      </c>
      <c r="G140" s="30">
        <v>0</v>
      </c>
      <c r="H140" s="30">
        <v>0</v>
      </c>
    </row>
    <row r="141" spans="2:8" x14ac:dyDescent="0.25">
      <c r="B141" s="28">
        <v>1</v>
      </c>
      <c r="C141" s="29">
        <v>1181</v>
      </c>
      <c r="D141" s="28" t="s">
        <v>210</v>
      </c>
      <c r="E141" s="30">
        <v>739.81999999999994</v>
      </c>
      <c r="F141" s="30">
        <v>-206.06</v>
      </c>
      <c r="G141" s="30">
        <v>0</v>
      </c>
      <c r="H141" s="30">
        <v>0</v>
      </c>
    </row>
    <row r="142" spans="2:8" x14ac:dyDescent="0.25">
      <c r="B142" s="28">
        <v>1</v>
      </c>
      <c r="C142" s="29">
        <v>892</v>
      </c>
      <c r="D142" s="28" t="s">
        <v>212</v>
      </c>
      <c r="E142" s="30">
        <v>325.33999999999997</v>
      </c>
      <c r="F142" s="30">
        <v>-260.82</v>
      </c>
      <c r="G142" s="30">
        <v>0</v>
      </c>
      <c r="H142" s="30">
        <v>0</v>
      </c>
    </row>
    <row r="143" spans="2:8" x14ac:dyDescent="0.25">
      <c r="B143" s="28">
        <v>1</v>
      </c>
      <c r="C143" s="29">
        <v>590</v>
      </c>
      <c r="D143" s="28" t="s">
        <v>215</v>
      </c>
      <c r="E143" s="30">
        <v>134.32</v>
      </c>
      <c r="F143" s="30">
        <v>-134.32</v>
      </c>
      <c r="G143" s="30">
        <v>0</v>
      </c>
      <c r="H143" s="30">
        <v>0</v>
      </c>
    </row>
    <row r="144" spans="2:8" x14ac:dyDescent="0.25">
      <c r="B144" s="28">
        <v>1</v>
      </c>
      <c r="C144" s="29">
        <v>636</v>
      </c>
      <c r="D144" s="28" t="s">
        <v>323</v>
      </c>
      <c r="E144" s="30">
        <v>306.94</v>
      </c>
      <c r="F144" s="30">
        <v>0</v>
      </c>
      <c r="G144" s="30">
        <v>0</v>
      </c>
      <c r="H144" s="30">
        <v>0</v>
      </c>
    </row>
    <row r="145" spans="2:8" x14ac:dyDescent="0.25">
      <c r="B145" s="28">
        <v>1</v>
      </c>
      <c r="C145" s="29">
        <v>184</v>
      </c>
      <c r="D145" s="28" t="s">
        <v>324</v>
      </c>
      <c r="E145" s="30">
        <v>545.08000000000004</v>
      </c>
      <c r="F145" s="30">
        <v>-394.8</v>
      </c>
      <c r="G145" s="30">
        <v>0</v>
      </c>
      <c r="H145" s="30">
        <v>0</v>
      </c>
    </row>
    <row r="146" spans="2:8" x14ac:dyDescent="0.25">
      <c r="B146" s="28">
        <v>1</v>
      </c>
      <c r="C146" s="29">
        <v>300</v>
      </c>
      <c r="D146" s="28" t="s">
        <v>221</v>
      </c>
      <c r="E146" s="30">
        <v>930.96</v>
      </c>
      <c r="F146" s="30">
        <v>0</v>
      </c>
      <c r="G146" s="30">
        <v>0</v>
      </c>
      <c r="H146" s="30">
        <v>0</v>
      </c>
    </row>
    <row r="147" spans="2:8" x14ac:dyDescent="0.25">
      <c r="B147" s="28">
        <v>1</v>
      </c>
      <c r="C147" s="29">
        <v>897</v>
      </c>
      <c r="D147" s="28" t="s">
        <v>222</v>
      </c>
      <c r="E147" s="30">
        <v>170.1</v>
      </c>
      <c r="F147" s="30">
        <v>0</v>
      </c>
      <c r="G147" s="30">
        <v>0</v>
      </c>
      <c r="H147" s="30">
        <v>0</v>
      </c>
    </row>
    <row r="148" spans="2:8" x14ac:dyDescent="0.25">
      <c r="B148" s="28">
        <v>1</v>
      </c>
      <c r="C148" s="29">
        <v>433</v>
      </c>
      <c r="D148" s="28" t="s">
        <v>223</v>
      </c>
      <c r="E148" s="30">
        <v>615.70000000000005</v>
      </c>
      <c r="F148" s="30">
        <v>-615.70000000000005</v>
      </c>
      <c r="G148" s="30">
        <v>0</v>
      </c>
      <c r="H148" s="30">
        <v>0</v>
      </c>
    </row>
    <row r="149" spans="2:8" x14ac:dyDescent="0.25">
      <c r="B149" s="28">
        <v>1</v>
      </c>
      <c r="C149" s="29">
        <v>826</v>
      </c>
      <c r="D149" s="28" t="s">
        <v>224</v>
      </c>
      <c r="E149" s="30">
        <v>204.12</v>
      </c>
      <c r="F149" s="30">
        <v>0</v>
      </c>
      <c r="G149" s="30">
        <v>0</v>
      </c>
      <c r="H149" s="30">
        <v>0</v>
      </c>
    </row>
    <row r="150" spans="2:8" x14ac:dyDescent="0.25">
      <c r="B150" s="28">
        <v>1</v>
      </c>
      <c r="C150" s="29">
        <v>203</v>
      </c>
      <c r="D150" s="28" t="s">
        <v>226</v>
      </c>
      <c r="E150" s="30">
        <v>1621.1999999999998</v>
      </c>
      <c r="F150" s="30">
        <v>-688.06</v>
      </c>
      <c r="G150" s="30">
        <v>0</v>
      </c>
      <c r="H150" s="30">
        <v>0</v>
      </c>
    </row>
    <row r="151" spans="2:8" x14ac:dyDescent="0.25">
      <c r="B151" s="28">
        <v>1</v>
      </c>
      <c r="C151" s="29">
        <v>204</v>
      </c>
      <c r="D151" s="28" t="s">
        <v>228</v>
      </c>
      <c r="E151" s="30">
        <v>5104.8499999999995</v>
      </c>
      <c r="F151" s="30">
        <v>0</v>
      </c>
      <c r="G151" s="30">
        <v>21.25</v>
      </c>
      <c r="H151" s="30">
        <v>0</v>
      </c>
    </row>
    <row r="152" spans="2:8" x14ac:dyDescent="0.25">
      <c r="B152" s="28">
        <v>1</v>
      </c>
      <c r="C152" s="29">
        <v>325</v>
      </c>
      <c r="D152" s="28" t="s">
        <v>229</v>
      </c>
      <c r="E152" s="30">
        <v>128.47999999999999</v>
      </c>
      <c r="F152" s="30">
        <v>0</v>
      </c>
      <c r="G152" s="30">
        <v>0</v>
      </c>
      <c r="H152" s="30">
        <v>0</v>
      </c>
    </row>
    <row r="153" spans="2:8" x14ac:dyDescent="0.25">
      <c r="B153" s="28">
        <v>1</v>
      </c>
      <c r="C153" s="29">
        <v>779</v>
      </c>
      <c r="D153" s="28" t="s">
        <v>230</v>
      </c>
      <c r="E153" s="30">
        <v>190.09</v>
      </c>
      <c r="F153" s="30">
        <v>-190.09</v>
      </c>
      <c r="G153" s="30">
        <v>0</v>
      </c>
      <c r="H153" s="30">
        <v>0</v>
      </c>
    </row>
    <row r="154" spans="2:8" x14ac:dyDescent="0.25">
      <c r="B154" s="28">
        <v>1</v>
      </c>
      <c r="C154" s="29">
        <v>338</v>
      </c>
      <c r="D154" s="28" t="s">
        <v>231</v>
      </c>
      <c r="E154" s="30">
        <v>1584.7799999999997</v>
      </c>
      <c r="F154" s="30">
        <v>-1584.7799999999997</v>
      </c>
      <c r="G154" s="30">
        <v>0</v>
      </c>
      <c r="H154" s="30">
        <v>0</v>
      </c>
    </row>
    <row r="155" spans="2:8" x14ac:dyDescent="0.25">
      <c r="B155" s="28">
        <v>1</v>
      </c>
      <c r="C155" s="29">
        <v>856</v>
      </c>
      <c r="D155" s="28" t="s">
        <v>232</v>
      </c>
      <c r="E155" s="30">
        <v>1379.88</v>
      </c>
      <c r="F155" s="30">
        <v>0</v>
      </c>
      <c r="G155" s="30">
        <v>0</v>
      </c>
      <c r="H155" s="30">
        <v>0</v>
      </c>
    </row>
    <row r="156" spans="2:8" x14ac:dyDescent="0.25">
      <c r="B156" s="28">
        <v>1</v>
      </c>
      <c r="C156" s="29">
        <v>788</v>
      </c>
      <c r="D156" s="28" t="s">
        <v>234</v>
      </c>
      <c r="E156" s="30">
        <v>528.41999999999996</v>
      </c>
      <c r="F156" s="30">
        <v>0</v>
      </c>
      <c r="G156" s="30">
        <v>0</v>
      </c>
      <c r="H156" s="30">
        <v>0</v>
      </c>
    </row>
    <row r="157" spans="2:8" x14ac:dyDescent="0.25">
      <c r="B157" s="28">
        <v>1</v>
      </c>
      <c r="C157" s="29">
        <v>669</v>
      </c>
      <c r="D157" s="28" t="s">
        <v>235</v>
      </c>
      <c r="E157" s="30">
        <v>1286.9100000000001</v>
      </c>
      <c r="F157" s="30">
        <v>-1286.9100000000001</v>
      </c>
      <c r="G157" s="30">
        <v>3.75</v>
      </c>
      <c r="H157" s="30">
        <v>0</v>
      </c>
    </row>
    <row r="158" spans="2:8" x14ac:dyDescent="0.25">
      <c r="B158" s="28">
        <v>1</v>
      </c>
      <c r="C158" s="29">
        <v>795</v>
      </c>
      <c r="D158" s="28" t="s">
        <v>326</v>
      </c>
      <c r="E158" s="30">
        <v>166.04</v>
      </c>
      <c r="F158" s="30">
        <v>0</v>
      </c>
      <c r="G158" s="30">
        <v>0</v>
      </c>
      <c r="H158" s="30">
        <v>0</v>
      </c>
    </row>
    <row r="159" spans="2:8" x14ac:dyDescent="0.25">
      <c r="B159" s="28">
        <v>1</v>
      </c>
      <c r="C159" s="29">
        <v>434</v>
      </c>
      <c r="D159" s="28" t="s">
        <v>240</v>
      </c>
      <c r="E159" s="30">
        <v>400.46999999999997</v>
      </c>
      <c r="F159" s="30">
        <v>0</v>
      </c>
      <c r="G159" s="30">
        <v>0</v>
      </c>
      <c r="H159" s="30">
        <v>0</v>
      </c>
    </row>
    <row r="160" spans="2:8" x14ac:dyDescent="0.25">
      <c r="B160" s="28">
        <v>1</v>
      </c>
      <c r="C160" s="29">
        <v>828</v>
      </c>
      <c r="D160" s="28" t="s">
        <v>242</v>
      </c>
      <c r="E160" s="30">
        <v>166.04</v>
      </c>
      <c r="F160" s="30">
        <v>0</v>
      </c>
      <c r="G160" s="30">
        <v>0</v>
      </c>
      <c r="H160" s="30">
        <v>0</v>
      </c>
    </row>
    <row r="161" spans="2:8" x14ac:dyDescent="0.25">
      <c r="B161" s="28">
        <v>1</v>
      </c>
      <c r="C161" s="29">
        <v>302</v>
      </c>
      <c r="D161" s="28" t="s">
        <v>244</v>
      </c>
      <c r="E161" s="30">
        <v>1209.5900000000001</v>
      </c>
      <c r="F161" s="30">
        <v>0</v>
      </c>
      <c r="G161" s="30">
        <v>0</v>
      </c>
      <c r="H161" s="30">
        <v>0</v>
      </c>
    </row>
    <row r="162" spans="2:8" x14ac:dyDescent="0.25">
      <c r="B162" s="28">
        <v>1</v>
      </c>
      <c r="C162" s="29">
        <v>687</v>
      </c>
      <c r="D162" s="28" t="s">
        <v>327</v>
      </c>
      <c r="E162" s="30">
        <v>1555.75</v>
      </c>
      <c r="F162" s="30">
        <v>-968.32</v>
      </c>
      <c r="G162" s="30">
        <v>0</v>
      </c>
      <c r="H162" s="30">
        <v>0</v>
      </c>
    </row>
    <row r="163" spans="2:8" x14ac:dyDescent="0.25">
      <c r="B163" s="28">
        <v>1</v>
      </c>
      <c r="C163" s="29">
        <v>229</v>
      </c>
      <c r="D163" s="28" t="s">
        <v>250</v>
      </c>
      <c r="E163" s="30">
        <v>225.95</v>
      </c>
      <c r="F163" s="30">
        <v>0</v>
      </c>
      <c r="G163" s="30">
        <v>0</v>
      </c>
      <c r="H163" s="30">
        <v>0</v>
      </c>
    </row>
    <row r="164" spans="2:8" x14ac:dyDescent="0.25">
      <c r="B164" s="28">
        <v>1</v>
      </c>
      <c r="C164" s="29">
        <v>1170</v>
      </c>
      <c r="D164" s="28" t="s">
        <v>251</v>
      </c>
      <c r="E164" s="30">
        <v>241.95</v>
      </c>
      <c r="F164" s="30">
        <v>0</v>
      </c>
      <c r="G164" s="30">
        <v>0</v>
      </c>
      <c r="H164" s="30">
        <v>0</v>
      </c>
    </row>
    <row r="165" spans="2:8" x14ac:dyDescent="0.25">
      <c r="B165" s="28">
        <v>1</v>
      </c>
      <c r="C165" s="29">
        <v>898</v>
      </c>
      <c r="D165" s="28" t="s">
        <v>252</v>
      </c>
      <c r="E165" s="30">
        <v>702.76</v>
      </c>
      <c r="F165" s="30">
        <v>-180.12</v>
      </c>
      <c r="G165" s="30">
        <v>0</v>
      </c>
      <c r="H165" s="30">
        <v>0</v>
      </c>
    </row>
    <row r="166" spans="2:8" x14ac:dyDescent="0.25">
      <c r="B166" s="28">
        <v>1</v>
      </c>
      <c r="C166" s="29">
        <v>1243</v>
      </c>
      <c r="D166" s="28" t="s">
        <v>328</v>
      </c>
      <c r="E166" s="30">
        <v>80.650000000000006</v>
      </c>
      <c r="F166" s="30">
        <v>0</v>
      </c>
      <c r="G166" s="30">
        <v>0</v>
      </c>
      <c r="H166" s="30">
        <v>0</v>
      </c>
    </row>
    <row r="167" spans="2:8" x14ac:dyDescent="0.25">
      <c r="B167" s="28">
        <v>1</v>
      </c>
      <c r="C167" s="29">
        <v>357</v>
      </c>
      <c r="D167" s="28" t="s">
        <v>256</v>
      </c>
      <c r="E167" s="30">
        <v>605.98</v>
      </c>
      <c r="F167" s="30">
        <v>-461.48</v>
      </c>
      <c r="G167" s="30">
        <v>0</v>
      </c>
      <c r="H167" s="30">
        <v>0</v>
      </c>
    </row>
    <row r="168" spans="2:8" x14ac:dyDescent="0.25">
      <c r="B168" s="28">
        <v>1</v>
      </c>
      <c r="C168" s="29">
        <v>891</v>
      </c>
      <c r="D168" s="28" t="s">
        <v>257</v>
      </c>
      <c r="E168" s="30">
        <v>181.44</v>
      </c>
      <c r="F168" s="30">
        <v>0</v>
      </c>
      <c r="G168" s="30">
        <v>0</v>
      </c>
      <c r="H168" s="30">
        <v>0</v>
      </c>
    </row>
    <row r="169" spans="2:8" x14ac:dyDescent="0.25">
      <c r="B169" s="28">
        <v>1</v>
      </c>
      <c r="C169" s="29">
        <v>285</v>
      </c>
      <c r="D169" s="28" t="s">
        <v>258</v>
      </c>
      <c r="E169" s="30">
        <v>249.48</v>
      </c>
      <c r="F169" s="30">
        <v>0</v>
      </c>
      <c r="G169" s="30">
        <v>0</v>
      </c>
      <c r="H169" s="30">
        <v>0</v>
      </c>
    </row>
    <row r="170" spans="2:8" x14ac:dyDescent="0.25">
      <c r="B170" s="28">
        <v>1</v>
      </c>
      <c r="C170" s="29">
        <v>1352</v>
      </c>
      <c r="D170" s="28" t="s">
        <v>259</v>
      </c>
      <c r="E170" s="30">
        <v>170.1</v>
      </c>
      <c r="F170" s="30">
        <v>0</v>
      </c>
      <c r="G170" s="30">
        <v>0</v>
      </c>
      <c r="H170" s="30">
        <v>0</v>
      </c>
    </row>
    <row r="171" spans="2:8" x14ac:dyDescent="0.25">
      <c r="B171" s="28">
        <v>1</v>
      </c>
      <c r="C171" s="29">
        <v>391</v>
      </c>
      <c r="D171" s="28" t="s">
        <v>260</v>
      </c>
      <c r="E171" s="30">
        <v>204.12</v>
      </c>
      <c r="F171" s="30">
        <v>0</v>
      </c>
      <c r="G171" s="30">
        <v>0</v>
      </c>
      <c r="H171" s="30">
        <v>0</v>
      </c>
    </row>
    <row r="172" spans="2:8" x14ac:dyDescent="0.25">
      <c r="B172" s="28">
        <v>1</v>
      </c>
      <c r="C172" s="29">
        <v>686</v>
      </c>
      <c r="D172" s="28" t="s">
        <v>261</v>
      </c>
      <c r="E172" s="30">
        <v>3288.11</v>
      </c>
      <c r="F172" s="30">
        <v>0</v>
      </c>
      <c r="G172" s="30">
        <v>0</v>
      </c>
      <c r="H172" s="30">
        <v>0</v>
      </c>
    </row>
    <row r="173" spans="2:8" x14ac:dyDescent="0.25">
      <c r="B173" s="28">
        <v>1</v>
      </c>
      <c r="C173" s="29">
        <v>245</v>
      </c>
      <c r="D173" s="28" t="s">
        <v>262</v>
      </c>
      <c r="E173" s="30">
        <v>1525.3799999999999</v>
      </c>
      <c r="F173" s="30">
        <v>-177.9</v>
      </c>
      <c r="G173" s="30">
        <v>66.25</v>
      </c>
      <c r="H173" s="30">
        <v>0</v>
      </c>
    </row>
    <row r="174" spans="2:8" x14ac:dyDescent="0.25">
      <c r="B174" s="28">
        <v>1</v>
      </c>
      <c r="C174" s="29">
        <v>355</v>
      </c>
      <c r="D174" s="28" t="s">
        <v>263</v>
      </c>
      <c r="E174" s="30">
        <v>300.54000000000002</v>
      </c>
      <c r="F174" s="30">
        <v>-122.64</v>
      </c>
      <c r="G174" s="30">
        <v>0</v>
      </c>
      <c r="H174" s="30">
        <v>0</v>
      </c>
    </row>
    <row r="175" spans="2:8" x14ac:dyDescent="0.25">
      <c r="B175" s="28">
        <v>1</v>
      </c>
      <c r="C175" s="29">
        <v>3861</v>
      </c>
      <c r="D175" s="28" t="s">
        <v>329</v>
      </c>
      <c r="E175" s="30">
        <v>0</v>
      </c>
      <c r="F175" s="30">
        <v>0</v>
      </c>
      <c r="G175" s="30">
        <v>55</v>
      </c>
      <c r="H175" s="30">
        <v>0</v>
      </c>
    </row>
    <row r="176" spans="2:8" x14ac:dyDescent="0.25">
      <c r="B176" s="28">
        <v>1</v>
      </c>
      <c r="C176" s="29">
        <v>1049</v>
      </c>
      <c r="D176" s="28" t="s">
        <v>267</v>
      </c>
      <c r="E176" s="30">
        <v>356.46</v>
      </c>
      <c r="F176" s="30">
        <v>0</v>
      </c>
      <c r="G176" s="30">
        <v>0</v>
      </c>
      <c r="H176" s="30">
        <v>0</v>
      </c>
    </row>
    <row r="177" spans="2:8" x14ac:dyDescent="0.25">
      <c r="B177" s="28">
        <v>1</v>
      </c>
      <c r="C177" s="29">
        <v>599</v>
      </c>
      <c r="D177" s="28" t="s">
        <v>268</v>
      </c>
      <c r="E177" s="30">
        <v>388.5</v>
      </c>
      <c r="F177" s="30">
        <v>-96.78</v>
      </c>
      <c r="G177" s="30">
        <v>0</v>
      </c>
      <c r="H177" s="30">
        <v>0</v>
      </c>
    </row>
    <row r="178" spans="2:8" x14ac:dyDescent="0.25">
      <c r="B178" s="28">
        <v>1</v>
      </c>
      <c r="C178" s="29">
        <v>436</v>
      </c>
      <c r="D178" s="28" t="s">
        <v>269</v>
      </c>
      <c r="E178" s="30">
        <v>388.96000000000004</v>
      </c>
      <c r="F178" s="30">
        <v>0</v>
      </c>
      <c r="G178" s="30">
        <v>1.25</v>
      </c>
      <c r="H178" s="30">
        <v>0</v>
      </c>
    </row>
    <row r="179" spans="2:8" x14ac:dyDescent="0.25">
      <c r="B179" s="28">
        <v>1</v>
      </c>
      <c r="C179" s="29">
        <v>372</v>
      </c>
      <c r="D179" s="28" t="s">
        <v>270</v>
      </c>
      <c r="E179" s="30">
        <v>2387.77</v>
      </c>
      <c r="F179" s="30">
        <v>-2387.77</v>
      </c>
      <c r="G179" s="30">
        <v>0</v>
      </c>
      <c r="H179" s="30">
        <v>0</v>
      </c>
    </row>
    <row r="180" spans="2:8" x14ac:dyDescent="0.25">
      <c r="B180" s="28">
        <v>1</v>
      </c>
      <c r="C180" s="29">
        <v>253</v>
      </c>
      <c r="D180" s="28" t="s">
        <v>271</v>
      </c>
      <c r="E180" s="30">
        <v>1400.8</v>
      </c>
      <c r="F180" s="30">
        <v>-498.28</v>
      </c>
      <c r="G180" s="30">
        <v>127.5</v>
      </c>
      <c r="H180" s="30">
        <v>0</v>
      </c>
    </row>
    <row r="181" spans="2:8" x14ac:dyDescent="0.25">
      <c r="B181" s="28">
        <v>1</v>
      </c>
      <c r="C181" s="29">
        <v>1658</v>
      </c>
      <c r="D181" s="28" t="s">
        <v>331</v>
      </c>
      <c r="E181" s="30">
        <v>4285.07</v>
      </c>
      <c r="F181" s="30">
        <v>0</v>
      </c>
      <c r="G181" s="30">
        <v>0</v>
      </c>
      <c r="H181" s="30">
        <v>0</v>
      </c>
    </row>
    <row r="182" spans="2:8" x14ac:dyDescent="0.25">
      <c r="B182" s="28">
        <v>1</v>
      </c>
      <c r="C182" s="29">
        <v>224</v>
      </c>
      <c r="D182" s="28" t="s">
        <v>333</v>
      </c>
      <c r="E182" s="30">
        <v>688.88</v>
      </c>
      <c r="F182" s="30">
        <v>-544.38</v>
      </c>
      <c r="G182" s="30">
        <v>0</v>
      </c>
      <c r="H182" s="30">
        <v>0</v>
      </c>
    </row>
    <row r="183" spans="2:8" x14ac:dyDescent="0.25">
      <c r="B183" s="28">
        <v>1</v>
      </c>
      <c r="C183" s="29">
        <v>670</v>
      </c>
      <c r="D183" s="28" t="s">
        <v>278</v>
      </c>
      <c r="E183" s="30">
        <v>707.88</v>
      </c>
      <c r="F183" s="30">
        <v>-707.88</v>
      </c>
      <c r="G183" s="30">
        <v>0</v>
      </c>
      <c r="H183" s="30">
        <v>0</v>
      </c>
    </row>
    <row r="184" spans="2:8" x14ac:dyDescent="0.25">
      <c r="B184" s="28">
        <v>1</v>
      </c>
      <c r="C184" s="29">
        <v>789</v>
      </c>
      <c r="D184" s="28" t="s">
        <v>280</v>
      </c>
      <c r="E184" s="30">
        <v>21479.3</v>
      </c>
      <c r="F184" s="30">
        <v>0</v>
      </c>
      <c r="G184" s="30">
        <v>0</v>
      </c>
      <c r="H184" s="30">
        <v>0</v>
      </c>
    </row>
    <row r="185" spans="2:8" x14ac:dyDescent="0.25">
      <c r="B185" s="28">
        <v>1</v>
      </c>
      <c r="C185" s="29">
        <v>228</v>
      </c>
      <c r="D185" s="28" t="s">
        <v>281</v>
      </c>
      <c r="E185" s="30">
        <v>224.2</v>
      </c>
      <c r="F185" s="30">
        <v>0</v>
      </c>
      <c r="G185" s="30">
        <v>0</v>
      </c>
      <c r="H185" s="30">
        <v>0</v>
      </c>
    </row>
    <row r="186" spans="2:8" x14ac:dyDescent="0.25">
      <c r="B186" s="28">
        <v>1</v>
      </c>
      <c r="C186" s="29">
        <v>100</v>
      </c>
      <c r="D186" s="28" t="s">
        <v>282</v>
      </c>
      <c r="E186" s="30">
        <v>111.18</v>
      </c>
      <c r="F186" s="30">
        <v>0</v>
      </c>
      <c r="G186" s="30">
        <v>0</v>
      </c>
      <c r="H186" s="30">
        <v>0</v>
      </c>
    </row>
    <row r="187" spans="2:8" x14ac:dyDescent="0.25">
      <c r="B187" s="28">
        <v>1</v>
      </c>
      <c r="C187" s="29">
        <v>339</v>
      </c>
      <c r="D187" s="28" t="s">
        <v>283</v>
      </c>
      <c r="E187" s="30">
        <v>10871.17</v>
      </c>
      <c r="F187" s="30">
        <v>0</v>
      </c>
      <c r="G187" s="30">
        <v>0</v>
      </c>
      <c r="H187" s="30">
        <v>0</v>
      </c>
    </row>
    <row r="188" spans="2:8" x14ac:dyDescent="0.25">
      <c r="B188" s="28">
        <v>1</v>
      </c>
      <c r="C188" s="29">
        <v>899</v>
      </c>
      <c r="D188" s="28" t="s">
        <v>285</v>
      </c>
      <c r="E188" s="30">
        <v>669.78</v>
      </c>
      <c r="F188" s="30">
        <v>0</v>
      </c>
      <c r="G188" s="30">
        <v>0</v>
      </c>
      <c r="H188" s="30">
        <v>0</v>
      </c>
    </row>
    <row r="189" spans="2:8" x14ac:dyDescent="0.25">
      <c r="B189" s="28">
        <v>1</v>
      </c>
      <c r="C189" s="29">
        <v>790</v>
      </c>
      <c r="D189" s="28" t="s">
        <v>287</v>
      </c>
      <c r="E189" s="30">
        <v>3372.3599999999997</v>
      </c>
      <c r="F189" s="30">
        <v>0</v>
      </c>
      <c r="G189" s="30">
        <v>0</v>
      </c>
      <c r="H189" s="30">
        <v>0</v>
      </c>
    </row>
    <row r="190" spans="2:8" x14ac:dyDescent="0.25">
      <c r="B190" s="28">
        <v>1</v>
      </c>
      <c r="C190" s="29">
        <v>1032</v>
      </c>
      <c r="D190" s="28" t="s">
        <v>288</v>
      </c>
      <c r="E190" s="30">
        <v>1343.6799999999998</v>
      </c>
      <c r="F190" s="30">
        <v>0</v>
      </c>
      <c r="G190" s="30">
        <v>0</v>
      </c>
      <c r="H190" s="30">
        <v>0</v>
      </c>
    </row>
    <row r="191" spans="2:8" x14ac:dyDescent="0.25">
      <c r="B191" s="28">
        <v>1</v>
      </c>
      <c r="C191" s="29">
        <v>431</v>
      </c>
      <c r="D191" s="28" t="s">
        <v>289</v>
      </c>
      <c r="E191" s="30">
        <v>3857.7299999999996</v>
      </c>
      <c r="F191" s="30">
        <v>-3199.5299999999997</v>
      </c>
      <c r="G191" s="30">
        <v>0</v>
      </c>
      <c r="H191" s="30">
        <v>0</v>
      </c>
    </row>
    <row r="192" spans="2:8" x14ac:dyDescent="0.25">
      <c r="B192" s="28">
        <v>1</v>
      </c>
      <c r="C192" s="29">
        <v>432</v>
      </c>
      <c r="D192" s="28" t="s">
        <v>290</v>
      </c>
      <c r="E192" s="30">
        <v>290.33999999999997</v>
      </c>
      <c r="F192" s="30">
        <v>-145.16999999999999</v>
      </c>
      <c r="G192" s="30">
        <v>0</v>
      </c>
      <c r="H192" s="30">
        <v>0</v>
      </c>
    </row>
    <row r="193" spans="2:8" x14ac:dyDescent="0.25">
      <c r="B193" s="28">
        <v>1</v>
      </c>
      <c r="C193" s="29">
        <v>587</v>
      </c>
      <c r="D193" s="28" t="s">
        <v>291</v>
      </c>
      <c r="E193" s="30">
        <v>2362.54</v>
      </c>
      <c r="F193" s="30">
        <v>0</v>
      </c>
      <c r="G193" s="30">
        <v>0</v>
      </c>
      <c r="H193" s="30">
        <v>0</v>
      </c>
    </row>
    <row r="194" spans="2:8" x14ac:dyDescent="0.25">
      <c r="B194" s="28">
        <v>1</v>
      </c>
      <c r="C194" s="29">
        <v>392</v>
      </c>
      <c r="D194" s="28" t="s">
        <v>292</v>
      </c>
      <c r="E194" s="30">
        <v>456.48</v>
      </c>
      <c r="F194" s="30">
        <v>-456.48</v>
      </c>
      <c r="G194" s="30">
        <v>0</v>
      </c>
      <c r="H194" s="30">
        <v>0</v>
      </c>
    </row>
    <row r="195" spans="2:8" x14ac:dyDescent="0.25">
      <c r="B195" s="28">
        <v>1</v>
      </c>
      <c r="C195" s="29"/>
      <c r="D195" s="28"/>
      <c r="E195" s="30"/>
      <c r="F195" s="30"/>
      <c r="G195" s="30"/>
      <c r="H195" s="30"/>
    </row>
    <row r="196" spans="2:8" x14ac:dyDescent="0.25">
      <c r="B196" s="28">
        <v>1</v>
      </c>
      <c r="C196" s="29"/>
      <c r="D196" s="28"/>
      <c r="E196" s="30"/>
      <c r="F196" s="30"/>
      <c r="G196" s="30"/>
      <c r="H196" s="30"/>
    </row>
    <row r="197" spans="2:8" x14ac:dyDescent="0.25">
      <c r="B197" s="28">
        <v>1</v>
      </c>
      <c r="C197" s="29"/>
      <c r="D197" s="28"/>
      <c r="E197" s="30"/>
      <c r="F197" s="30"/>
      <c r="G197" s="30"/>
      <c r="H197" s="30"/>
    </row>
    <row r="198" spans="2:8" x14ac:dyDescent="0.25">
      <c r="B198" s="28">
        <v>1</v>
      </c>
      <c r="C198" s="29"/>
      <c r="D198" s="28"/>
      <c r="E198" s="30"/>
      <c r="F198" s="30"/>
      <c r="G198" s="30"/>
      <c r="H198" s="30"/>
    </row>
    <row r="199" spans="2:8" x14ac:dyDescent="0.25">
      <c r="B199" s="28">
        <v>1</v>
      </c>
      <c r="C199" s="29"/>
      <c r="D199" s="28"/>
      <c r="E199" s="30"/>
      <c r="F199" s="30"/>
      <c r="G199" s="30"/>
      <c r="H199" s="30"/>
    </row>
    <row r="200" spans="2:8" x14ac:dyDescent="0.25">
      <c r="B200" s="28">
        <v>1</v>
      </c>
      <c r="C200" s="29"/>
      <c r="D200" s="28"/>
      <c r="E200" s="30"/>
      <c r="F200" s="30"/>
      <c r="G200" s="30"/>
      <c r="H200" s="30"/>
    </row>
    <row r="201" spans="2:8" x14ac:dyDescent="0.25">
      <c r="B201" s="28">
        <v>1</v>
      </c>
      <c r="C201" s="29"/>
      <c r="D201" s="28"/>
      <c r="E201" s="30"/>
      <c r="F201" s="30"/>
      <c r="G201" s="30"/>
      <c r="H201" s="30"/>
    </row>
    <row r="203" spans="2:8" x14ac:dyDescent="0.25">
      <c r="D203" s="32" t="s">
        <v>294</v>
      </c>
      <c r="E203" s="33">
        <v>283942.00000000012</v>
      </c>
      <c r="F203" s="33">
        <v>-51890.150000000016</v>
      </c>
      <c r="G203" s="33">
        <v>3647.5</v>
      </c>
      <c r="H203" s="33">
        <v>0</v>
      </c>
    </row>
  </sheetData>
  <sheetProtection algorithmName="SHA-512" hashValue="bDcodvgr0kp/XlZ5VV/e9cVC3mD9cjjFVX/HhZjOnhooOHn8qGoOhjufc1N6eboHJwZPXlTgLLD18XRum5TdOQ==" saltValue="ivGP2o0LpHrmE6Tarv7V/g==" spinCount="100000" sheet="1" objects="1" scenarios="1"/>
  <autoFilter ref="B9:H201" xr:uid="{9C0E7C5B-14A2-46F0-A979-CA936840C1FC}">
    <sortState xmlns:xlrd2="http://schemas.microsoft.com/office/spreadsheetml/2017/richdata2" ref="B10:H201">
      <sortCondition ref="D9:D201"/>
    </sortState>
  </autoFilter>
  <mergeCells count="1">
    <mergeCell ref="B6:E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1D826-6E70-4CB7-9943-FAC449C51002}">
  <dimension ref="B1:H216"/>
  <sheetViews>
    <sheetView workbookViewId="0">
      <selection activeCell="E230" sqref="E23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340</v>
      </c>
    </row>
    <row r="4" spans="2:8" ht="15.75" thickBot="1" x14ac:dyDescent="0.3">
      <c r="B4" s="21" t="s">
        <v>4</v>
      </c>
      <c r="C4" s="22" t="s">
        <v>341</v>
      </c>
    </row>
    <row r="6" spans="2:8" ht="15" customHeight="1" x14ac:dyDescent="0.25">
      <c r="B6" s="61" t="s">
        <v>339</v>
      </c>
      <c r="C6" s="62"/>
      <c r="D6" s="62"/>
      <c r="E6" s="63"/>
      <c r="F6" s="23"/>
      <c r="G6" s="23"/>
      <c r="H6" s="23"/>
    </row>
    <row r="7" spans="2:8" x14ac:dyDescent="0.25">
      <c r="B7" s="64"/>
      <c r="C7" s="65"/>
      <c r="D7" s="65"/>
      <c r="E7" s="66"/>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1</v>
      </c>
      <c r="C10" s="29">
        <v>579</v>
      </c>
      <c r="D10" s="28" t="s">
        <v>16</v>
      </c>
      <c r="E10" s="30">
        <v>161.30000000000001</v>
      </c>
      <c r="F10" s="30">
        <v>-161.30000000000001</v>
      </c>
      <c r="G10" s="30">
        <v>11.25</v>
      </c>
      <c r="H10" s="30">
        <v>0</v>
      </c>
    </row>
    <row r="11" spans="2:8" x14ac:dyDescent="0.25">
      <c r="B11" s="28">
        <v>1</v>
      </c>
      <c r="C11" s="29">
        <v>251</v>
      </c>
      <c r="D11" s="28" t="s">
        <v>296</v>
      </c>
      <c r="E11" s="30">
        <v>111.18</v>
      </c>
      <c r="F11" s="30">
        <v>0</v>
      </c>
      <c r="G11" s="30">
        <v>13.75</v>
      </c>
      <c r="H11" s="30">
        <v>0</v>
      </c>
    </row>
    <row r="12" spans="2:8" x14ac:dyDescent="0.25">
      <c r="B12" s="28">
        <v>1</v>
      </c>
      <c r="C12" s="29">
        <v>247</v>
      </c>
      <c r="D12" s="28" t="s">
        <v>296</v>
      </c>
      <c r="E12" s="30">
        <v>381.48</v>
      </c>
      <c r="F12" s="30">
        <v>0</v>
      </c>
      <c r="G12" s="30">
        <v>82.5</v>
      </c>
      <c r="H12" s="30">
        <v>0</v>
      </c>
    </row>
    <row r="13" spans="2:8" x14ac:dyDescent="0.25">
      <c r="B13" s="28">
        <v>1</v>
      </c>
      <c r="C13" s="29">
        <v>901</v>
      </c>
      <c r="D13" s="28" t="s">
        <v>19</v>
      </c>
      <c r="E13" s="30">
        <v>816</v>
      </c>
      <c r="F13" s="30">
        <v>0</v>
      </c>
      <c r="G13" s="30">
        <v>0</v>
      </c>
      <c r="H13" s="30">
        <v>0</v>
      </c>
    </row>
    <row r="14" spans="2:8" x14ac:dyDescent="0.25">
      <c r="B14" s="28">
        <v>1</v>
      </c>
      <c r="C14" s="29">
        <v>195</v>
      </c>
      <c r="D14" s="28" t="s">
        <v>20</v>
      </c>
      <c r="E14" s="30">
        <v>1693.33</v>
      </c>
      <c r="F14" s="30">
        <v>0</v>
      </c>
      <c r="G14" s="30">
        <v>0</v>
      </c>
      <c r="H14" s="30">
        <v>0</v>
      </c>
    </row>
    <row r="15" spans="2:8" x14ac:dyDescent="0.25">
      <c r="B15" s="28">
        <v>1</v>
      </c>
      <c r="C15" s="29">
        <v>663</v>
      </c>
      <c r="D15" s="28" t="s">
        <v>21</v>
      </c>
      <c r="E15" s="30">
        <v>682.39</v>
      </c>
      <c r="F15" s="30">
        <v>0</v>
      </c>
      <c r="G15" s="30">
        <v>0</v>
      </c>
      <c r="H15" s="30">
        <v>0</v>
      </c>
    </row>
    <row r="16" spans="2:8" x14ac:dyDescent="0.25">
      <c r="B16" s="28">
        <v>1</v>
      </c>
      <c r="C16" s="29">
        <v>196</v>
      </c>
      <c r="D16" s="28" t="s">
        <v>23</v>
      </c>
      <c r="E16" s="30">
        <v>9956.1</v>
      </c>
      <c r="F16" s="30">
        <v>-9956.1</v>
      </c>
      <c r="G16" s="30">
        <v>5</v>
      </c>
      <c r="H16" s="30">
        <v>0</v>
      </c>
    </row>
    <row r="17" spans="2:8" x14ac:dyDescent="0.25">
      <c r="B17" s="28">
        <v>1</v>
      </c>
      <c r="C17" s="29">
        <v>261</v>
      </c>
      <c r="D17" s="28" t="s">
        <v>297</v>
      </c>
      <c r="E17" s="30">
        <v>0</v>
      </c>
      <c r="F17" s="30">
        <v>0</v>
      </c>
      <c r="G17" s="30">
        <v>0</v>
      </c>
      <c r="H17" s="30">
        <v>0</v>
      </c>
    </row>
    <row r="18" spans="2:8" x14ac:dyDescent="0.25">
      <c r="B18" s="28">
        <v>1</v>
      </c>
      <c r="C18" s="29">
        <v>260</v>
      </c>
      <c r="D18" s="28" t="s">
        <v>298</v>
      </c>
      <c r="E18" s="30">
        <v>0</v>
      </c>
      <c r="F18" s="30">
        <v>0</v>
      </c>
      <c r="G18" s="30">
        <v>0</v>
      </c>
      <c r="H18" s="30">
        <v>0</v>
      </c>
    </row>
    <row r="19" spans="2:8" x14ac:dyDescent="0.25">
      <c r="B19" s="28">
        <v>1</v>
      </c>
      <c r="C19" s="29">
        <v>588</v>
      </c>
      <c r="D19" s="28" t="s">
        <v>24</v>
      </c>
      <c r="E19" s="30">
        <v>111.18</v>
      </c>
      <c r="F19" s="30">
        <v>-111.18</v>
      </c>
      <c r="G19" s="30">
        <v>36.25</v>
      </c>
      <c r="H19" s="30">
        <v>0</v>
      </c>
    </row>
    <row r="20" spans="2:8" x14ac:dyDescent="0.25">
      <c r="B20" s="28">
        <v>1</v>
      </c>
      <c r="C20" s="29">
        <v>1017</v>
      </c>
      <c r="D20" s="28" t="s">
        <v>27</v>
      </c>
      <c r="E20" s="30">
        <v>1704.15</v>
      </c>
      <c r="F20" s="30">
        <v>-3742.74</v>
      </c>
      <c r="G20" s="30">
        <v>0</v>
      </c>
      <c r="H20" s="30">
        <v>0</v>
      </c>
    </row>
    <row r="21" spans="2:8" x14ac:dyDescent="0.25">
      <c r="B21" s="28">
        <v>1</v>
      </c>
      <c r="C21" s="29">
        <v>301</v>
      </c>
      <c r="D21" s="28" t="s">
        <v>28</v>
      </c>
      <c r="E21" s="30">
        <v>167.62</v>
      </c>
      <c r="F21" s="30">
        <v>0</v>
      </c>
      <c r="G21" s="30">
        <v>0</v>
      </c>
      <c r="H21" s="30">
        <v>0</v>
      </c>
    </row>
    <row r="22" spans="2:8" x14ac:dyDescent="0.25">
      <c r="B22" s="28">
        <v>1</v>
      </c>
      <c r="C22" s="29">
        <v>791</v>
      </c>
      <c r="D22" s="28" t="s">
        <v>30</v>
      </c>
      <c r="E22" s="30">
        <v>226.8</v>
      </c>
      <c r="F22" s="30">
        <v>-145.75</v>
      </c>
      <c r="G22" s="30">
        <v>40</v>
      </c>
      <c r="H22" s="30">
        <v>0</v>
      </c>
    </row>
    <row r="23" spans="2:8" x14ac:dyDescent="0.25">
      <c r="B23" s="28">
        <v>1</v>
      </c>
      <c r="C23" s="29">
        <v>1027</v>
      </c>
      <c r="D23" s="28" t="s">
        <v>31</v>
      </c>
      <c r="E23" s="30">
        <v>1272.58</v>
      </c>
      <c r="F23" s="30">
        <v>0</v>
      </c>
      <c r="G23" s="30">
        <v>22.5</v>
      </c>
      <c r="H23" s="30">
        <v>0</v>
      </c>
    </row>
    <row r="24" spans="2:8" x14ac:dyDescent="0.25">
      <c r="B24" s="28">
        <v>1</v>
      </c>
      <c r="C24" s="29">
        <v>1018</v>
      </c>
      <c r="D24" s="28" t="s">
        <v>34</v>
      </c>
      <c r="E24" s="30">
        <v>1071.68</v>
      </c>
      <c r="F24" s="30">
        <v>0</v>
      </c>
      <c r="G24" s="30">
        <v>0</v>
      </c>
      <c r="H24" s="30">
        <v>0</v>
      </c>
    </row>
    <row r="25" spans="2:8" x14ac:dyDescent="0.25">
      <c r="B25" s="28">
        <v>1</v>
      </c>
      <c r="C25" s="29">
        <v>206</v>
      </c>
      <c r="D25" s="28" t="s">
        <v>36</v>
      </c>
      <c r="E25" s="30">
        <v>0</v>
      </c>
      <c r="F25" s="30">
        <v>-241.95</v>
      </c>
      <c r="G25" s="30">
        <v>0</v>
      </c>
      <c r="H25" s="30">
        <v>0</v>
      </c>
    </row>
    <row r="26" spans="2:8" x14ac:dyDescent="0.25">
      <c r="B26" s="28">
        <v>1</v>
      </c>
      <c r="C26" s="29">
        <v>358</v>
      </c>
      <c r="D26" s="28" t="s">
        <v>37</v>
      </c>
      <c r="E26" s="30">
        <v>170.1</v>
      </c>
      <c r="F26" s="30">
        <v>0</v>
      </c>
      <c r="G26" s="30">
        <v>0</v>
      </c>
      <c r="H26" s="30">
        <v>0</v>
      </c>
    </row>
    <row r="27" spans="2:8" x14ac:dyDescent="0.25">
      <c r="B27" s="28">
        <v>1</v>
      </c>
      <c r="C27" s="29">
        <v>589</v>
      </c>
      <c r="D27" s="28" t="s">
        <v>38</v>
      </c>
      <c r="E27" s="30">
        <v>274.68</v>
      </c>
      <c r="F27" s="30">
        <v>0</v>
      </c>
      <c r="G27" s="30">
        <v>18.75</v>
      </c>
      <c r="H27" s="30">
        <v>0</v>
      </c>
    </row>
    <row r="28" spans="2:8" x14ac:dyDescent="0.25">
      <c r="B28" s="28">
        <v>1</v>
      </c>
      <c r="C28" s="29">
        <v>366</v>
      </c>
      <c r="D28" s="28" t="s">
        <v>39</v>
      </c>
      <c r="E28" s="30">
        <v>0</v>
      </c>
      <c r="F28" s="30">
        <v>0</v>
      </c>
      <c r="G28" s="30">
        <v>0</v>
      </c>
      <c r="H28" s="30">
        <v>0</v>
      </c>
    </row>
    <row r="29" spans="2:8" x14ac:dyDescent="0.25">
      <c r="B29" s="28">
        <v>1</v>
      </c>
      <c r="C29" s="29">
        <v>822</v>
      </c>
      <c r="D29" s="28" t="s">
        <v>41</v>
      </c>
      <c r="E29" s="30">
        <v>0</v>
      </c>
      <c r="F29" s="30">
        <v>-494.84</v>
      </c>
      <c r="G29" s="30">
        <v>0</v>
      </c>
      <c r="H29" s="30">
        <v>0</v>
      </c>
    </row>
    <row r="30" spans="2:8" x14ac:dyDescent="0.25">
      <c r="B30" s="28">
        <v>1</v>
      </c>
      <c r="C30" s="29">
        <v>1003</v>
      </c>
      <c r="D30" s="28" t="s">
        <v>43</v>
      </c>
      <c r="E30" s="30">
        <v>0</v>
      </c>
      <c r="F30" s="30">
        <v>-901.71</v>
      </c>
      <c r="G30" s="30">
        <v>12.5</v>
      </c>
      <c r="H30" s="30">
        <v>0</v>
      </c>
    </row>
    <row r="31" spans="2:8" x14ac:dyDescent="0.25">
      <c r="B31" s="28">
        <v>1</v>
      </c>
      <c r="C31" s="29">
        <v>903</v>
      </c>
      <c r="D31" s="28" t="s">
        <v>45</v>
      </c>
      <c r="E31" s="30">
        <v>0</v>
      </c>
      <c r="F31" s="30">
        <v>0</v>
      </c>
      <c r="G31" s="30">
        <v>0</v>
      </c>
      <c r="H31" s="30">
        <v>0</v>
      </c>
    </row>
    <row r="32" spans="2:8" x14ac:dyDescent="0.25">
      <c r="B32" s="28">
        <v>1</v>
      </c>
      <c r="C32" s="29">
        <v>792</v>
      </c>
      <c r="D32" s="28" t="s">
        <v>301</v>
      </c>
      <c r="E32" s="30">
        <v>1039.04</v>
      </c>
      <c r="F32" s="30">
        <v>-353.43</v>
      </c>
      <c r="G32" s="30">
        <v>0</v>
      </c>
      <c r="H32" s="30">
        <v>0</v>
      </c>
    </row>
    <row r="33" spans="2:8" x14ac:dyDescent="0.25">
      <c r="B33" s="28">
        <v>1</v>
      </c>
      <c r="C33" s="29">
        <v>634</v>
      </c>
      <c r="D33" s="28" t="s">
        <v>48</v>
      </c>
      <c r="E33" s="30">
        <v>140.16</v>
      </c>
      <c r="F33" s="30">
        <v>-140.16</v>
      </c>
      <c r="G33" s="30">
        <v>0</v>
      </c>
      <c r="H33" s="30">
        <v>0</v>
      </c>
    </row>
    <row r="34" spans="2:8" x14ac:dyDescent="0.25">
      <c r="B34" s="28">
        <v>1</v>
      </c>
      <c r="C34" s="29">
        <v>664</v>
      </c>
      <c r="D34" s="28" t="s">
        <v>49</v>
      </c>
      <c r="E34" s="30">
        <v>2964.08</v>
      </c>
      <c r="F34" s="30">
        <v>0</v>
      </c>
      <c r="G34" s="30">
        <v>0</v>
      </c>
      <c r="H34" s="30">
        <v>0</v>
      </c>
    </row>
    <row r="35" spans="2:8" x14ac:dyDescent="0.25">
      <c r="B35" s="28">
        <v>1</v>
      </c>
      <c r="C35" s="29">
        <v>580</v>
      </c>
      <c r="D35" s="28" t="s">
        <v>50</v>
      </c>
      <c r="E35" s="30">
        <v>111.18</v>
      </c>
      <c r="F35" s="30">
        <v>-113.68</v>
      </c>
      <c r="G35" s="30">
        <v>33.75</v>
      </c>
      <c r="H35" s="30">
        <v>0</v>
      </c>
    </row>
    <row r="36" spans="2:8" x14ac:dyDescent="0.25">
      <c r="B36" s="28">
        <v>1</v>
      </c>
      <c r="C36" s="29">
        <v>225</v>
      </c>
      <c r="D36" s="28" t="s">
        <v>51</v>
      </c>
      <c r="E36" s="30">
        <v>232.47</v>
      </c>
      <c r="F36" s="30">
        <v>-291.72000000000003</v>
      </c>
      <c r="G36" s="30">
        <v>0</v>
      </c>
      <c r="H36" s="30">
        <v>0</v>
      </c>
    </row>
    <row r="37" spans="2:8" x14ac:dyDescent="0.25">
      <c r="B37" s="28">
        <v>1</v>
      </c>
      <c r="C37" s="29">
        <v>1029</v>
      </c>
      <c r="D37" s="28" t="s">
        <v>53</v>
      </c>
      <c r="E37" s="30">
        <v>570.96</v>
      </c>
      <c r="F37" s="30">
        <v>0</v>
      </c>
      <c r="G37" s="30">
        <v>0</v>
      </c>
      <c r="H37" s="30">
        <v>0</v>
      </c>
    </row>
    <row r="38" spans="2:8" x14ac:dyDescent="0.25">
      <c r="B38" s="28">
        <v>1</v>
      </c>
      <c r="C38" s="29">
        <v>197</v>
      </c>
      <c r="D38" s="28" t="s">
        <v>55</v>
      </c>
      <c r="E38" s="30">
        <v>1845.65</v>
      </c>
      <c r="F38" s="30">
        <v>0</v>
      </c>
      <c r="G38" s="30">
        <v>40</v>
      </c>
      <c r="H38" s="30">
        <v>0</v>
      </c>
    </row>
    <row r="39" spans="2:8" x14ac:dyDescent="0.25">
      <c r="B39" s="28">
        <v>1</v>
      </c>
      <c r="C39" s="29">
        <v>793</v>
      </c>
      <c r="D39" s="28" t="s">
        <v>57</v>
      </c>
      <c r="E39" s="30">
        <v>325.38</v>
      </c>
      <c r="F39" s="30">
        <v>-325.38</v>
      </c>
      <c r="G39" s="30">
        <v>0</v>
      </c>
      <c r="H39" s="30">
        <v>0</v>
      </c>
    </row>
    <row r="40" spans="2:8" x14ac:dyDescent="0.25">
      <c r="B40" s="28">
        <v>1</v>
      </c>
      <c r="C40" s="29">
        <v>322</v>
      </c>
      <c r="D40" s="28" t="s">
        <v>58</v>
      </c>
      <c r="E40" s="30">
        <v>522.64</v>
      </c>
      <c r="F40" s="30">
        <v>-587.42999999999995</v>
      </c>
      <c r="G40" s="30">
        <v>106.25</v>
      </c>
      <c r="H40" s="30">
        <v>0</v>
      </c>
    </row>
    <row r="41" spans="2:8" x14ac:dyDescent="0.25">
      <c r="B41" s="28">
        <v>1</v>
      </c>
      <c r="C41" s="29">
        <v>270</v>
      </c>
      <c r="D41" s="28" t="s">
        <v>303</v>
      </c>
      <c r="E41" s="30">
        <v>226.24</v>
      </c>
      <c r="F41" s="30">
        <v>0</v>
      </c>
      <c r="G41" s="30">
        <v>56.25</v>
      </c>
      <c r="H41" s="30">
        <v>0</v>
      </c>
    </row>
    <row r="42" spans="2:8" x14ac:dyDescent="0.25">
      <c r="B42" s="28">
        <v>1</v>
      </c>
      <c r="C42" s="29">
        <v>665</v>
      </c>
      <c r="D42" s="28" t="s">
        <v>60</v>
      </c>
      <c r="E42" s="30">
        <v>3874.91</v>
      </c>
      <c r="F42" s="30">
        <v>-6475.7200000000012</v>
      </c>
      <c r="G42" s="30">
        <v>0</v>
      </c>
      <c r="H42" s="30">
        <v>0</v>
      </c>
    </row>
    <row r="43" spans="2:8" x14ac:dyDescent="0.25">
      <c r="B43" s="28">
        <v>1</v>
      </c>
      <c r="C43" s="29">
        <v>96</v>
      </c>
      <c r="D43" s="28" t="s">
        <v>61</v>
      </c>
      <c r="E43" s="30">
        <v>284.65999999999997</v>
      </c>
      <c r="F43" s="30">
        <v>-515.88</v>
      </c>
      <c r="G43" s="30">
        <v>8.75</v>
      </c>
      <c r="H43" s="30">
        <v>-8.75</v>
      </c>
    </row>
    <row r="44" spans="2:8" x14ac:dyDescent="0.25">
      <c r="B44" s="28">
        <v>1</v>
      </c>
      <c r="C44" s="29">
        <v>216</v>
      </c>
      <c r="D44" s="28" t="s">
        <v>63</v>
      </c>
      <c r="E44" s="30">
        <v>336.6</v>
      </c>
      <c r="F44" s="30">
        <v>-336.6</v>
      </c>
      <c r="G44" s="30">
        <v>0</v>
      </c>
      <c r="H44" s="30">
        <v>0</v>
      </c>
    </row>
    <row r="45" spans="2:8" x14ac:dyDescent="0.25">
      <c r="B45" s="28">
        <v>1</v>
      </c>
      <c r="C45" s="29">
        <v>794</v>
      </c>
      <c r="D45" s="28" t="s">
        <v>65</v>
      </c>
      <c r="E45" s="30">
        <v>810.54</v>
      </c>
      <c r="F45" s="30">
        <v>-66.72</v>
      </c>
      <c r="G45" s="30">
        <v>0</v>
      </c>
      <c r="H45" s="30">
        <v>0</v>
      </c>
    </row>
    <row r="46" spans="2:8" x14ac:dyDescent="0.25">
      <c r="B46" s="28">
        <v>1</v>
      </c>
      <c r="C46" s="29">
        <v>739</v>
      </c>
      <c r="D46" s="28" t="s">
        <v>66</v>
      </c>
      <c r="E46" s="30">
        <v>109.44</v>
      </c>
      <c r="F46" s="30">
        <v>0</v>
      </c>
      <c r="G46" s="30">
        <v>7.5</v>
      </c>
      <c r="H46" s="30">
        <v>0</v>
      </c>
    </row>
    <row r="47" spans="2:8" x14ac:dyDescent="0.25">
      <c r="B47" s="28">
        <v>1</v>
      </c>
      <c r="C47" s="29">
        <v>286</v>
      </c>
      <c r="D47" s="28" t="s">
        <v>67</v>
      </c>
      <c r="E47" s="30">
        <v>0</v>
      </c>
      <c r="F47" s="30">
        <v>-417</v>
      </c>
      <c r="G47" s="30">
        <v>0</v>
      </c>
      <c r="H47" s="30">
        <v>0</v>
      </c>
    </row>
    <row r="48" spans="2:8" x14ac:dyDescent="0.25">
      <c r="B48" s="28">
        <v>1</v>
      </c>
      <c r="C48" s="29">
        <v>851</v>
      </c>
      <c r="D48" s="28" t="s">
        <v>68</v>
      </c>
      <c r="E48" s="30">
        <v>1221.75</v>
      </c>
      <c r="F48" s="30">
        <v>0</v>
      </c>
      <c r="G48" s="30">
        <v>281.25</v>
      </c>
      <c r="H48" s="30">
        <v>0</v>
      </c>
    </row>
    <row r="49" spans="2:8" x14ac:dyDescent="0.25">
      <c r="B49" s="28">
        <v>1</v>
      </c>
      <c r="C49" s="29">
        <v>581</v>
      </c>
      <c r="D49" s="28" t="s">
        <v>69</v>
      </c>
      <c r="E49" s="30">
        <v>166.04</v>
      </c>
      <c r="F49" s="30">
        <v>-166.04</v>
      </c>
      <c r="G49" s="30">
        <v>5</v>
      </c>
      <c r="H49" s="30">
        <v>0</v>
      </c>
    </row>
    <row r="50" spans="2:8" x14ac:dyDescent="0.25">
      <c r="B50" s="28">
        <v>1</v>
      </c>
      <c r="C50" s="29">
        <v>681</v>
      </c>
      <c r="D50" s="28" t="s">
        <v>70</v>
      </c>
      <c r="E50" s="30">
        <v>1360.42</v>
      </c>
      <c r="F50" s="30">
        <v>0</v>
      </c>
      <c r="G50" s="30">
        <v>0</v>
      </c>
      <c r="H50" s="30">
        <v>0</v>
      </c>
    </row>
    <row r="51" spans="2:8" x14ac:dyDescent="0.25">
      <c r="B51" s="28">
        <v>1</v>
      </c>
      <c r="C51" s="29">
        <v>103</v>
      </c>
      <c r="D51" s="28" t="s">
        <v>71</v>
      </c>
      <c r="E51" s="30">
        <v>64.52</v>
      </c>
      <c r="F51" s="30">
        <v>-177.9</v>
      </c>
      <c r="G51" s="30">
        <v>0</v>
      </c>
      <c r="H51" s="30">
        <v>0</v>
      </c>
    </row>
    <row r="52" spans="2:8" x14ac:dyDescent="0.25">
      <c r="B52" s="28">
        <v>1</v>
      </c>
      <c r="C52" s="29">
        <v>781</v>
      </c>
      <c r="D52" s="28" t="s">
        <v>72</v>
      </c>
      <c r="E52" s="30">
        <v>255.15</v>
      </c>
      <c r="F52" s="30">
        <v>0</v>
      </c>
      <c r="G52" s="30">
        <v>0</v>
      </c>
      <c r="H52" s="30">
        <v>0</v>
      </c>
    </row>
    <row r="53" spans="2:8" x14ac:dyDescent="0.25">
      <c r="B53" s="28">
        <v>1</v>
      </c>
      <c r="C53" s="29">
        <v>1025</v>
      </c>
      <c r="D53" s="28" t="s">
        <v>73</v>
      </c>
      <c r="E53" s="30">
        <v>113.04</v>
      </c>
      <c r="F53" s="30">
        <v>0</v>
      </c>
      <c r="G53" s="30">
        <v>0</v>
      </c>
      <c r="H53" s="30">
        <v>0</v>
      </c>
    </row>
    <row r="54" spans="2:8" x14ac:dyDescent="0.25">
      <c r="B54" s="28">
        <v>1</v>
      </c>
      <c r="C54" s="29">
        <v>276</v>
      </c>
      <c r="D54" s="28" t="s">
        <v>304</v>
      </c>
      <c r="E54" s="30">
        <v>1623</v>
      </c>
      <c r="F54" s="30">
        <v>-1623</v>
      </c>
      <c r="G54" s="30">
        <v>0</v>
      </c>
      <c r="H54" s="30">
        <v>0</v>
      </c>
    </row>
    <row r="55" spans="2:8" x14ac:dyDescent="0.25">
      <c r="B55" s="28">
        <v>1</v>
      </c>
      <c r="C55" s="29">
        <v>852</v>
      </c>
      <c r="D55" s="28" t="s">
        <v>76</v>
      </c>
      <c r="E55" s="30">
        <v>145.16999999999999</v>
      </c>
      <c r="F55" s="30">
        <v>-145.16999999999999</v>
      </c>
      <c r="G55" s="30">
        <v>0</v>
      </c>
      <c r="H55" s="30">
        <v>0</v>
      </c>
    </row>
    <row r="56" spans="2:8" x14ac:dyDescent="0.25">
      <c r="B56" s="28">
        <v>1</v>
      </c>
      <c r="C56" s="29">
        <v>217</v>
      </c>
      <c r="D56" s="28" t="s">
        <v>77</v>
      </c>
      <c r="E56" s="30">
        <v>140.16</v>
      </c>
      <c r="F56" s="30">
        <v>0</v>
      </c>
      <c r="G56" s="30">
        <v>0</v>
      </c>
      <c r="H56" s="30">
        <v>0</v>
      </c>
    </row>
    <row r="57" spans="2:8" x14ac:dyDescent="0.25">
      <c r="B57" s="28">
        <v>1</v>
      </c>
      <c r="C57" s="29">
        <v>1168</v>
      </c>
      <c r="D57" s="28" t="s">
        <v>78</v>
      </c>
      <c r="E57" s="30">
        <v>0</v>
      </c>
      <c r="F57" s="30">
        <v>0</v>
      </c>
      <c r="G57" s="30">
        <v>0</v>
      </c>
      <c r="H57" s="30">
        <v>0</v>
      </c>
    </row>
    <row r="58" spans="2:8" x14ac:dyDescent="0.25">
      <c r="B58" s="28">
        <v>1</v>
      </c>
      <c r="C58" s="29">
        <v>426</v>
      </c>
      <c r="D58" s="28" t="s">
        <v>79</v>
      </c>
      <c r="E58" s="30">
        <v>0</v>
      </c>
      <c r="F58" s="30">
        <v>-461.48</v>
      </c>
      <c r="G58" s="30">
        <v>0</v>
      </c>
      <c r="H58" s="30">
        <v>0</v>
      </c>
    </row>
    <row r="59" spans="2:8" x14ac:dyDescent="0.25">
      <c r="B59" s="28">
        <v>1</v>
      </c>
      <c r="C59" s="29">
        <v>1342</v>
      </c>
      <c r="D59" s="28" t="s">
        <v>305</v>
      </c>
      <c r="E59" s="30">
        <v>0</v>
      </c>
      <c r="F59" s="30">
        <v>-130.46</v>
      </c>
      <c r="G59" s="30">
        <v>0</v>
      </c>
      <c r="H59" s="30">
        <v>0</v>
      </c>
    </row>
    <row r="60" spans="2:8" x14ac:dyDescent="0.25">
      <c r="B60" s="28">
        <v>1</v>
      </c>
      <c r="C60" s="29">
        <v>393</v>
      </c>
      <c r="D60" s="28" t="s">
        <v>83</v>
      </c>
      <c r="E60" s="30">
        <v>177.9</v>
      </c>
      <c r="F60" s="30">
        <v>-177.9</v>
      </c>
      <c r="G60" s="30">
        <v>10</v>
      </c>
      <c r="H60" s="30">
        <v>0</v>
      </c>
    </row>
    <row r="61" spans="2:8" x14ac:dyDescent="0.25">
      <c r="B61" s="28">
        <v>1</v>
      </c>
      <c r="C61" s="29">
        <v>367</v>
      </c>
      <c r="D61" s="28" t="s">
        <v>84</v>
      </c>
      <c r="E61" s="30">
        <v>0</v>
      </c>
      <c r="F61" s="30">
        <v>0</v>
      </c>
      <c r="G61" s="30">
        <v>0</v>
      </c>
      <c r="H61" s="30">
        <v>0</v>
      </c>
    </row>
    <row r="62" spans="2:8" x14ac:dyDescent="0.25">
      <c r="B62" s="28">
        <v>1</v>
      </c>
      <c r="C62" s="29">
        <v>356</v>
      </c>
      <c r="D62" s="28" t="s">
        <v>85</v>
      </c>
      <c r="E62" s="30">
        <v>413.6</v>
      </c>
      <c r="F62" s="30">
        <v>-417.52</v>
      </c>
      <c r="G62" s="30">
        <v>0</v>
      </c>
      <c r="H62" s="30">
        <v>0</v>
      </c>
    </row>
    <row r="63" spans="2:8" x14ac:dyDescent="0.25">
      <c r="B63" s="28">
        <v>1</v>
      </c>
      <c r="C63" s="29">
        <v>1013</v>
      </c>
      <c r="D63" s="28" t="s">
        <v>307</v>
      </c>
      <c r="E63" s="30">
        <v>177.9</v>
      </c>
      <c r="F63" s="30">
        <v>0</v>
      </c>
      <c r="G63" s="30">
        <v>2.5</v>
      </c>
      <c r="H63" s="30">
        <v>0</v>
      </c>
    </row>
    <row r="64" spans="2:8" x14ac:dyDescent="0.25">
      <c r="B64" s="28">
        <v>1</v>
      </c>
      <c r="C64" s="29">
        <v>323</v>
      </c>
      <c r="D64" s="28" t="s">
        <v>89</v>
      </c>
      <c r="E64" s="30">
        <v>109.44</v>
      </c>
      <c r="F64" s="30">
        <v>-177.9</v>
      </c>
      <c r="G64" s="30">
        <v>0</v>
      </c>
      <c r="H64" s="30">
        <v>0</v>
      </c>
    </row>
    <row r="65" spans="2:8" x14ac:dyDescent="0.25">
      <c r="B65" s="28">
        <v>1</v>
      </c>
      <c r="C65" s="29">
        <v>368</v>
      </c>
      <c r="D65" s="28" t="s">
        <v>91</v>
      </c>
      <c r="E65" s="30">
        <v>0</v>
      </c>
      <c r="F65" s="30">
        <v>-142.32</v>
      </c>
      <c r="G65" s="30">
        <v>0</v>
      </c>
      <c r="H65" s="30">
        <v>0</v>
      </c>
    </row>
    <row r="66" spans="2:8" x14ac:dyDescent="0.25">
      <c r="B66" s="28">
        <v>1</v>
      </c>
      <c r="C66" s="29">
        <v>332</v>
      </c>
      <c r="D66" s="28" t="s">
        <v>92</v>
      </c>
      <c r="E66" s="30">
        <v>1712.74</v>
      </c>
      <c r="F66" s="30">
        <v>-2492.0700000000002</v>
      </c>
      <c r="G66" s="30">
        <v>0</v>
      </c>
      <c r="H66" s="30">
        <v>0</v>
      </c>
    </row>
    <row r="67" spans="2:8" x14ac:dyDescent="0.25">
      <c r="B67" s="28">
        <v>1</v>
      </c>
      <c r="C67" s="29">
        <v>1019</v>
      </c>
      <c r="D67" s="28" t="s">
        <v>96</v>
      </c>
      <c r="E67" s="30">
        <v>400.32</v>
      </c>
      <c r="F67" s="30">
        <v>-277.83</v>
      </c>
      <c r="G67" s="30">
        <v>0</v>
      </c>
      <c r="H67" s="30">
        <v>0</v>
      </c>
    </row>
    <row r="68" spans="2:8" x14ac:dyDescent="0.25">
      <c r="B68" s="28">
        <v>1</v>
      </c>
      <c r="C68" s="29">
        <v>264</v>
      </c>
      <c r="D68" s="28" t="s">
        <v>97</v>
      </c>
      <c r="E68" s="30">
        <v>129.04</v>
      </c>
      <c r="F68" s="30">
        <v>0</v>
      </c>
      <c r="G68" s="30">
        <v>6.25</v>
      </c>
      <c r="H68" s="30">
        <v>0</v>
      </c>
    </row>
    <row r="69" spans="2:8" x14ac:dyDescent="0.25">
      <c r="B69" s="28">
        <v>1</v>
      </c>
      <c r="C69" s="29">
        <v>330</v>
      </c>
      <c r="D69" s="28" t="s">
        <v>309</v>
      </c>
      <c r="E69" s="30">
        <v>757.53</v>
      </c>
      <c r="F69" s="30">
        <v>-428.12</v>
      </c>
      <c r="G69" s="30">
        <v>0</v>
      </c>
      <c r="H69" s="30">
        <v>0</v>
      </c>
    </row>
    <row r="70" spans="2:8" x14ac:dyDescent="0.25">
      <c r="B70" s="28">
        <v>1</v>
      </c>
      <c r="C70" s="29">
        <v>333</v>
      </c>
      <c r="D70" s="28" t="s">
        <v>101</v>
      </c>
      <c r="E70" s="30">
        <v>1463.4</v>
      </c>
      <c r="F70" s="30">
        <v>-417</v>
      </c>
      <c r="G70" s="30">
        <v>0</v>
      </c>
      <c r="H70" s="30">
        <v>0</v>
      </c>
    </row>
    <row r="71" spans="2:8" x14ac:dyDescent="0.25">
      <c r="B71" s="28">
        <v>1</v>
      </c>
      <c r="C71" s="29">
        <v>827</v>
      </c>
      <c r="D71" s="28" t="s">
        <v>102</v>
      </c>
      <c r="E71" s="30">
        <v>0</v>
      </c>
      <c r="F71" s="30">
        <v>0</v>
      </c>
      <c r="G71" s="30">
        <v>0</v>
      </c>
      <c r="H71" s="30">
        <v>0</v>
      </c>
    </row>
    <row r="72" spans="2:8" x14ac:dyDescent="0.25">
      <c r="B72" s="28">
        <v>1</v>
      </c>
      <c r="C72" s="29">
        <v>1020</v>
      </c>
      <c r="D72" s="28" t="s">
        <v>104</v>
      </c>
      <c r="E72" s="30">
        <v>9012.7899999999918</v>
      </c>
      <c r="F72" s="30">
        <v>-22.68</v>
      </c>
      <c r="G72" s="30">
        <v>0</v>
      </c>
      <c r="H72" s="30">
        <v>0</v>
      </c>
    </row>
    <row r="73" spans="2:8" x14ac:dyDescent="0.25">
      <c r="B73" s="28">
        <v>1</v>
      </c>
      <c r="C73" s="29">
        <v>199</v>
      </c>
      <c r="D73" s="28" t="s">
        <v>105</v>
      </c>
      <c r="E73" s="30">
        <v>6008.94</v>
      </c>
      <c r="F73" s="30">
        <v>0</v>
      </c>
      <c r="G73" s="30">
        <v>0</v>
      </c>
      <c r="H73" s="30">
        <v>0</v>
      </c>
    </row>
    <row r="74" spans="2:8" x14ac:dyDescent="0.25">
      <c r="B74" s="28">
        <v>1</v>
      </c>
      <c r="C74" s="29">
        <v>853</v>
      </c>
      <c r="D74" s="28" t="s">
        <v>106</v>
      </c>
      <c r="E74" s="30">
        <v>192.78</v>
      </c>
      <c r="F74" s="30">
        <v>0</v>
      </c>
      <c r="G74" s="30">
        <v>22.5</v>
      </c>
      <c r="H74" s="30">
        <v>0</v>
      </c>
    </row>
    <row r="75" spans="2:8" x14ac:dyDescent="0.25">
      <c r="B75" s="28">
        <v>1</v>
      </c>
      <c r="C75" s="29">
        <v>222</v>
      </c>
      <c r="D75" s="28" t="s">
        <v>108</v>
      </c>
      <c r="E75" s="30">
        <v>1512.18</v>
      </c>
      <c r="F75" s="30">
        <v>-669.43000000000006</v>
      </c>
      <c r="G75" s="30">
        <v>70</v>
      </c>
      <c r="H75" s="30">
        <v>0</v>
      </c>
    </row>
    <row r="76" spans="2:8" x14ac:dyDescent="0.25">
      <c r="B76" s="28">
        <v>1</v>
      </c>
      <c r="C76" s="29">
        <v>904</v>
      </c>
      <c r="D76" s="28" t="s">
        <v>109</v>
      </c>
      <c r="E76" s="30">
        <v>177.9</v>
      </c>
      <c r="F76" s="30">
        <v>-180.8</v>
      </c>
      <c r="G76" s="30">
        <v>20</v>
      </c>
      <c r="H76" s="30">
        <v>0</v>
      </c>
    </row>
    <row r="77" spans="2:8" x14ac:dyDescent="0.25">
      <c r="B77" s="28">
        <v>1</v>
      </c>
      <c r="C77" s="29">
        <v>262</v>
      </c>
      <c r="D77" s="28" t="s">
        <v>110</v>
      </c>
      <c r="E77" s="30">
        <v>218.88</v>
      </c>
      <c r="F77" s="30">
        <v>0</v>
      </c>
      <c r="G77" s="30">
        <v>0</v>
      </c>
      <c r="H77" s="30">
        <v>0</v>
      </c>
    </row>
    <row r="78" spans="2:8" x14ac:dyDescent="0.25">
      <c r="B78" s="28">
        <v>1</v>
      </c>
      <c r="C78" s="29">
        <v>798</v>
      </c>
      <c r="D78" s="28" t="s">
        <v>112</v>
      </c>
      <c r="E78" s="30">
        <v>175.77</v>
      </c>
      <c r="F78" s="30">
        <v>-103.71000000000001</v>
      </c>
      <c r="G78" s="30">
        <v>26.25</v>
      </c>
      <c r="H78" s="30">
        <v>0</v>
      </c>
    </row>
    <row r="79" spans="2:8" x14ac:dyDescent="0.25">
      <c r="B79" s="28">
        <v>1</v>
      </c>
      <c r="C79" s="29">
        <v>671</v>
      </c>
      <c r="D79" s="28" t="s">
        <v>114</v>
      </c>
      <c r="E79" s="30">
        <v>1439.55</v>
      </c>
      <c r="F79" s="30">
        <v>-391.74</v>
      </c>
      <c r="G79" s="30">
        <v>0</v>
      </c>
      <c r="H79" s="30">
        <v>0</v>
      </c>
    </row>
    <row r="80" spans="2:8" x14ac:dyDescent="0.25">
      <c r="B80" s="28">
        <v>1</v>
      </c>
      <c r="C80" s="29">
        <v>824</v>
      </c>
      <c r="D80" s="28" t="s">
        <v>115</v>
      </c>
      <c r="E80" s="30">
        <v>0</v>
      </c>
      <c r="F80" s="30">
        <v>-48.39</v>
      </c>
      <c r="G80" s="30">
        <v>0</v>
      </c>
      <c r="H80" s="30">
        <v>0</v>
      </c>
    </row>
    <row r="81" spans="2:8" x14ac:dyDescent="0.25">
      <c r="B81" s="28">
        <v>1</v>
      </c>
      <c r="C81" s="29">
        <v>887</v>
      </c>
      <c r="D81" s="28" t="s">
        <v>117</v>
      </c>
      <c r="E81" s="30">
        <v>175.77</v>
      </c>
      <c r="F81" s="30">
        <v>-175.77</v>
      </c>
      <c r="G81" s="30">
        <v>0</v>
      </c>
      <c r="H81" s="30">
        <v>0</v>
      </c>
    </row>
    <row r="82" spans="2:8" x14ac:dyDescent="0.25">
      <c r="B82" s="28">
        <v>1</v>
      </c>
      <c r="C82" s="29">
        <v>324</v>
      </c>
      <c r="D82" s="28" t="s">
        <v>118</v>
      </c>
      <c r="E82" s="30">
        <v>109.44</v>
      </c>
      <c r="F82" s="30">
        <v>-96.78</v>
      </c>
      <c r="G82" s="30">
        <v>0</v>
      </c>
      <c r="H82" s="30">
        <v>0</v>
      </c>
    </row>
    <row r="83" spans="2:8" x14ac:dyDescent="0.25">
      <c r="B83" s="28">
        <v>1</v>
      </c>
      <c r="C83" s="29">
        <v>888</v>
      </c>
      <c r="D83" s="28" t="s">
        <v>119</v>
      </c>
      <c r="E83" s="30">
        <v>0</v>
      </c>
      <c r="F83" s="30">
        <v>0</v>
      </c>
      <c r="G83" s="30">
        <v>0</v>
      </c>
      <c r="H83" s="30">
        <v>0</v>
      </c>
    </row>
    <row r="84" spans="2:8" x14ac:dyDescent="0.25">
      <c r="B84" s="28">
        <v>1</v>
      </c>
      <c r="C84" s="29">
        <v>1179</v>
      </c>
      <c r="D84" s="28" t="s">
        <v>120</v>
      </c>
      <c r="E84" s="30">
        <v>336.6</v>
      </c>
      <c r="F84" s="30">
        <v>-336.6</v>
      </c>
      <c r="G84" s="30">
        <v>0</v>
      </c>
      <c r="H84" s="30">
        <v>0</v>
      </c>
    </row>
    <row r="85" spans="2:8" x14ac:dyDescent="0.25">
      <c r="B85" s="28">
        <v>1</v>
      </c>
      <c r="C85" s="29">
        <v>597</v>
      </c>
      <c r="D85" s="28" t="s">
        <v>121</v>
      </c>
      <c r="E85" s="30">
        <v>226.8</v>
      </c>
      <c r="F85" s="30">
        <v>-226.8</v>
      </c>
      <c r="G85" s="30">
        <v>0</v>
      </c>
      <c r="H85" s="30">
        <v>0</v>
      </c>
    </row>
    <row r="86" spans="2:8" x14ac:dyDescent="0.25">
      <c r="B86" s="28">
        <v>1</v>
      </c>
      <c r="C86" s="29">
        <v>280</v>
      </c>
      <c r="D86" s="28" t="s">
        <v>122</v>
      </c>
      <c r="E86" s="30">
        <v>0</v>
      </c>
      <c r="F86" s="30">
        <v>0</v>
      </c>
      <c r="G86" s="30">
        <v>0</v>
      </c>
      <c r="H86" s="30">
        <v>0</v>
      </c>
    </row>
    <row r="87" spans="2:8" x14ac:dyDescent="0.25">
      <c r="B87" s="28">
        <v>1</v>
      </c>
      <c r="C87" s="29">
        <v>666</v>
      </c>
      <c r="D87" s="28" t="s">
        <v>123</v>
      </c>
      <c r="E87" s="30">
        <v>567</v>
      </c>
      <c r="F87" s="30">
        <v>-567</v>
      </c>
      <c r="G87" s="30">
        <v>50</v>
      </c>
      <c r="H87" s="30">
        <v>0</v>
      </c>
    </row>
    <row r="88" spans="2:8" x14ac:dyDescent="0.25">
      <c r="B88" s="28">
        <v>1</v>
      </c>
      <c r="C88" s="29">
        <v>1021</v>
      </c>
      <c r="D88" s="28" t="s">
        <v>312</v>
      </c>
      <c r="E88" s="30">
        <v>818.01</v>
      </c>
      <c r="F88" s="30">
        <v>0</v>
      </c>
      <c r="G88" s="30">
        <v>0</v>
      </c>
      <c r="H88" s="30">
        <v>0</v>
      </c>
    </row>
    <row r="89" spans="2:8" x14ac:dyDescent="0.25">
      <c r="B89" s="28">
        <v>1</v>
      </c>
      <c r="C89" s="29">
        <v>4955</v>
      </c>
      <c r="D89" s="28" t="s">
        <v>125</v>
      </c>
      <c r="E89" s="30">
        <v>575.21</v>
      </c>
      <c r="F89" s="30">
        <v>-1956.65</v>
      </c>
      <c r="G89" s="30">
        <v>62.5</v>
      </c>
      <c r="H89" s="30">
        <v>0</v>
      </c>
    </row>
    <row r="90" spans="2:8" x14ac:dyDescent="0.25">
      <c r="B90" s="28">
        <v>1</v>
      </c>
      <c r="C90" s="29">
        <v>740</v>
      </c>
      <c r="D90" s="28" t="s">
        <v>126</v>
      </c>
      <c r="E90" s="30">
        <v>1387.52</v>
      </c>
      <c r="F90" s="30">
        <v>0</v>
      </c>
      <c r="G90" s="30">
        <v>0</v>
      </c>
      <c r="H90" s="30">
        <v>0</v>
      </c>
    </row>
    <row r="91" spans="2:8" x14ac:dyDescent="0.25">
      <c r="B91" s="28">
        <v>1</v>
      </c>
      <c r="C91" s="29">
        <v>435</v>
      </c>
      <c r="D91" s="28" t="s">
        <v>127</v>
      </c>
      <c r="E91" s="30">
        <v>405.88</v>
      </c>
      <c r="F91" s="30">
        <v>-1319.08</v>
      </c>
      <c r="G91" s="30">
        <v>0</v>
      </c>
      <c r="H91" s="30">
        <v>0</v>
      </c>
    </row>
    <row r="92" spans="2:8" x14ac:dyDescent="0.25">
      <c r="B92" s="28">
        <v>1</v>
      </c>
      <c r="C92" s="29">
        <v>218</v>
      </c>
      <c r="D92" s="28" t="s">
        <v>128</v>
      </c>
      <c r="E92" s="30">
        <v>16.13</v>
      </c>
      <c r="F92" s="30">
        <v>-146.59</v>
      </c>
      <c r="G92" s="30">
        <v>0</v>
      </c>
      <c r="H92" s="30">
        <v>0</v>
      </c>
    </row>
    <row r="93" spans="2:8" x14ac:dyDescent="0.25">
      <c r="B93" s="28">
        <v>1</v>
      </c>
      <c r="C93" s="29">
        <v>797</v>
      </c>
      <c r="D93" s="28" t="s">
        <v>129</v>
      </c>
      <c r="E93" s="30">
        <v>175.77</v>
      </c>
      <c r="F93" s="30">
        <v>-175.77</v>
      </c>
      <c r="G93" s="30">
        <v>0</v>
      </c>
      <c r="H93" s="30">
        <v>0</v>
      </c>
    </row>
    <row r="94" spans="2:8" x14ac:dyDescent="0.25">
      <c r="B94" s="28">
        <v>1</v>
      </c>
      <c r="C94" s="29">
        <v>459</v>
      </c>
      <c r="D94" s="28" t="s">
        <v>130</v>
      </c>
      <c r="E94" s="30">
        <v>371.52</v>
      </c>
      <c r="F94" s="30">
        <v>0</v>
      </c>
      <c r="G94" s="30">
        <v>46.25</v>
      </c>
      <c r="H94" s="30">
        <v>0</v>
      </c>
    </row>
    <row r="95" spans="2:8" x14ac:dyDescent="0.25">
      <c r="B95" s="28">
        <v>1</v>
      </c>
      <c r="C95" s="29">
        <v>183</v>
      </c>
      <c r="D95" s="28" t="s">
        <v>132</v>
      </c>
      <c r="E95" s="30">
        <v>32.26</v>
      </c>
      <c r="F95" s="30">
        <v>-210.16</v>
      </c>
      <c r="G95" s="30">
        <v>2.5</v>
      </c>
      <c r="H95" s="30">
        <v>0</v>
      </c>
    </row>
    <row r="96" spans="2:8" x14ac:dyDescent="0.25">
      <c r="B96" s="28">
        <v>1</v>
      </c>
      <c r="C96" s="29">
        <v>582</v>
      </c>
      <c r="D96" s="28" t="s">
        <v>135</v>
      </c>
      <c r="E96" s="30">
        <v>0</v>
      </c>
      <c r="F96" s="30">
        <v>0</v>
      </c>
      <c r="G96" s="30">
        <v>0</v>
      </c>
      <c r="H96" s="30">
        <v>0</v>
      </c>
    </row>
    <row r="97" spans="2:8" x14ac:dyDescent="0.25">
      <c r="B97" s="28">
        <v>1</v>
      </c>
      <c r="C97" s="29">
        <v>369</v>
      </c>
      <c r="D97" s="28" t="s">
        <v>136</v>
      </c>
      <c r="E97" s="30">
        <v>0</v>
      </c>
      <c r="F97" s="30">
        <v>0</v>
      </c>
      <c r="G97" s="30">
        <v>0</v>
      </c>
      <c r="H97" s="30">
        <v>0</v>
      </c>
    </row>
    <row r="98" spans="2:8" x14ac:dyDescent="0.25">
      <c r="B98" s="28">
        <v>1</v>
      </c>
      <c r="C98" s="29">
        <v>583</v>
      </c>
      <c r="D98" s="28" t="s">
        <v>313</v>
      </c>
      <c r="E98" s="30">
        <v>64.52</v>
      </c>
      <c r="F98" s="30">
        <v>0</v>
      </c>
      <c r="G98" s="30">
        <v>5</v>
      </c>
      <c r="H98" s="30">
        <v>0</v>
      </c>
    </row>
    <row r="99" spans="2:8" x14ac:dyDescent="0.25">
      <c r="B99" s="28">
        <v>1</v>
      </c>
      <c r="C99" s="29">
        <v>4581</v>
      </c>
      <c r="D99" s="28" t="s">
        <v>141</v>
      </c>
      <c r="E99" s="30">
        <v>4552.5599999999995</v>
      </c>
      <c r="F99" s="30">
        <v>-820.03</v>
      </c>
      <c r="G99" s="30">
        <v>910</v>
      </c>
      <c r="H99" s="30">
        <v>0</v>
      </c>
    </row>
    <row r="100" spans="2:8" x14ac:dyDescent="0.25">
      <c r="B100" s="28">
        <v>1</v>
      </c>
      <c r="C100" s="29">
        <v>101</v>
      </c>
      <c r="D100" s="28" t="s">
        <v>142</v>
      </c>
      <c r="E100" s="30">
        <v>113.04</v>
      </c>
      <c r="F100" s="30">
        <v>-109.44</v>
      </c>
      <c r="G100" s="30">
        <v>15</v>
      </c>
      <c r="H100" s="30">
        <v>0</v>
      </c>
    </row>
    <row r="101" spans="2:8" x14ac:dyDescent="0.25">
      <c r="B101" s="28">
        <v>1</v>
      </c>
      <c r="C101" s="29">
        <v>281</v>
      </c>
      <c r="D101" s="28" t="s">
        <v>143</v>
      </c>
      <c r="E101" s="30">
        <v>7677.42</v>
      </c>
      <c r="F101" s="30">
        <v>-4306.2000000000007</v>
      </c>
      <c r="G101" s="30">
        <v>523.75</v>
      </c>
      <c r="H101" s="30">
        <v>0</v>
      </c>
    </row>
    <row r="102" spans="2:8" x14ac:dyDescent="0.25">
      <c r="B102" s="28">
        <v>1</v>
      </c>
      <c r="C102" s="29">
        <v>5361</v>
      </c>
      <c r="D102" s="28" t="s">
        <v>144</v>
      </c>
      <c r="E102" s="30">
        <v>198.45</v>
      </c>
      <c r="F102" s="30">
        <v>-198.45</v>
      </c>
      <c r="G102" s="30">
        <v>0</v>
      </c>
      <c r="H102" s="30">
        <v>0</v>
      </c>
    </row>
    <row r="103" spans="2:8" x14ac:dyDescent="0.25">
      <c r="B103" s="28">
        <v>1</v>
      </c>
      <c r="C103" s="29">
        <v>584</v>
      </c>
      <c r="D103" s="28" t="s">
        <v>145</v>
      </c>
      <c r="E103" s="30">
        <v>0</v>
      </c>
      <c r="F103" s="30">
        <v>-233.82</v>
      </c>
      <c r="G103" s="30">
        <v>0</v>
      </c>
      <c r="H103" s="30">
        <v>0</v>
      </c>
    </row>
    <row r="104" spans="2:8" x14ac:dyDescent="0.25">
      <c r="B104" s="28">
        <v>1</v>
      </c>
      <c r="C104" s="29">
        <v>635</v>
      </c>
      <c r="D104" s="28" t="s">
        <v>146</v>
      </c>
      <c r="E104" s="30">
        <v>0</v>
      </c>
      <c r="F104" s="30">
        <v>-946.05</v>
      </c>
      <c r="G104" s="30">
        <v>0</v>
      </c>
      <c r="H104" s="30">
        <v>0</v>
      </c>
    </row>
    <row r="105" spans="2:8" x14ac:dyDescent="0.25">
      <c r="B105" s="28">
        <v>1</v>
      </c>
      <c r="C105" s="29">
        <v>667</v>
      </c>
      <c r="D105" s="28" t="s">
        <v>148</v>
      </c>
      <c r="E105" s="30">
        <v>1609.74</v>
      </c>
      <c r="F105" s="30">
        <v>-405.88</v>
      </c>
      <c r="G105" s="30">
        <v>0</v>
      </c>
      <c r="H105" s="30">
        <v>0</v>
      </c>
    </row>
    <row r="106" spans="2:8" x14ac:dyDescent="0.25">
      <c r="B106" s="28">
        <v>1</v>
      </c>
      <c r="C106" s="29">
        <v>683</v>
      </c>
      <c r="D106" s="28" t="s">
        <v>149</v>
      </c>
      <c r="E106" s="30">
        <v>984.64</v>
      </c>
      <c r="F106" s="30">
        <v>0</v>
      </c>
      <c r="G106" s="30">
        <v>0</v>
      </c>
      <c r="H106" s="30">
        <v>0</v>
      </c>
    </row>
    <row r="107" spans="2:8" x14ac:dyDescent="0.25">
      <c r="B107" s="28">
        <v>1</v>
      </c>
      <c r="C107" s="29">
        <v>668</v>
      </c>
      <c r="D107" s="28" t="s">
        <v>150</v>
      </c>
      <c r="E107" s="30">
        <v>686.25</v>
      </c>
      <c r="F107" s="30">
        <v>-280.5</v>
      </c>
      <c r="G107" s="30">
        <v>0</v>
      </c>
      <c r="H107" s="30">
        <v>0</v>
      </c>
    </row>
    <row r="108" spans="2:8" x14ac:dyDescent="0.25">
      <c r="B108" s="28">
        <v>1</v>
      </c>
      <c r="C108" s="29">
        <v>1022</v>
      </c>
      <c r="D108" s="28" t="s">
        <v>317</v>
      </c>
      <c r="E108" s="30">
        <v>7010.0700000000006</v>
      </c>
      <c r="F108" s="30">
        <v>-7589.28</v>
      </c>
      <c r="G108" s="30">
        <v>15</v>
      </c>
      <c r="H108" s="30">
        <v>0</v>
      </c>
    </row>
    <row r="109" spans="2:8" x14ac:dyDescent="0.25">
      <c r="B109" s="28">
        <v>1</v>
      </c>
      <c r="C109" s="29">
        <v>684</v>
      </c>
      <c r="D109" s="28" t="s">
        <v>152</v>
      </c>
      <c r="E109" s="30">
        <v>0</v>
      </c>
      <c r="F109" s="30">
        <v>0</v>
      </c>
      <c r="G109" s="30">
        <v>0</v>
      </c>
      <c r="H109" s="30">
        <v>0</v>
      </c>
    </row>
    <row r="110" spans="2:8" x14ac:dyDescent="0.25">
      <c r="B110" s="28">
        <v>1</v>
      </c>
      <c r="C110" s="29">
        <v>1026</v>
      </c>
      <c r="D110" s="28" t="s">
        <v>153</v>
      </c>
      <c r="E110" s="30">
        <v>767.3</v>
      </c>
      <c r="F110" s="30">
        <v>-11.86</v>
      </c>
      <c r="G110" s="30">
        <v>0</v>
      </c>
      <c r="H110" s="30">
        <v>0</v>
      </c>
    </row>
    <row r="111" spans="2:8" x14ac:dyDescent="0.25">
      <c r="B111" s="28">
        <v>1</v>
      </c>
      <c r="C111" s="29">
        <v>102</v>
      </c>
      <c r="D111" s="28" t="s">
        <v>157</v>
      </c>
      <c r="E111" s="30">
        <v>161.84</v>
      </c>
      <c r="F111" s="30">
        <v>-144.5</v>
      </c>
      <c r="G111" s="30">
        <v>27.5</v>
      </c>
      <c r="H111" s="30">
        <v>0</v>
      </c>
    </row>
    <row r="112" spans="2:8" x14ac:dyDescent="0.25">
      <c r="B112" s="28">
        <v>1</v>
      </c>
      <c r="C112" s="29">
        <v>299</v>
      </c>
      <c r="D112" s="28" t="s">
        <v>158</v>
      </c>
      <c r="E112" s="30">
        <v>0</v>
      </c>
      <c r="F112" s="30">
        <v>0</v>
      </c>
      <c r="G112" s="30">
        <v>0</v>
      </c>
      <c r="H112" s="30">
        <v>0</v>
      </c>
    </row>
    <row r="113" spans="2:8" x14ac:dyDescent="0.25">
      <c r="B113" s="28">
        <v>1</v>
      </c>
      <c r="C113" s="29">
        <v>783</v>
      </c>
      <c r="D113" s="28" t="s">
        <v>160</v>
      </c>
      <c r="E113" s="30">
        <v>0</v>
      </c>
      <c r="F113" s="30">
        <v>-385.56</v>
      </c>
      <c r="G113" s="30">
        <v>0</v>
      </c>
      <c r="H113" s="30">
        <v>0</v>
      </c>
    </row>
    <row r="114" spans="2:8" x14ac:dyDescent="0.25">
      <c r="B114" s="28">
        <v>1</v>
      </c>
      <c r="C114" s="29">
        <v>305</v>
      </c>
      <c r="D114" s="28" t="s">
        <v>161</v>
      </c>
      <c r="E114" s="30">
        <v>170.1</v>
      </c>
      <c r="F114" s="30">
        <v>0</v>
      </c>
      <c r="G114" s="30">
        <v>11.25</v>
      </c>
      <c r="H114" s="30">
        <v>0</v>
      </c>
    </row>
    <row r="115" spans="2:8" x14ac:dyDescent="0.25">
      <c r="B115" s="28">
        <v>1</v>
      </c>
      <c r="C115" s="29">
        <v>1024</v>
      </c>
      <c r="D115" s="28" t="s">
        <v>162</v>
      </c>
      <c r="E115" s="30">
        <v>962.88</v>
      </c>
      <c r="F115" s="30">
        <v>-266.49</v>
      </c>
      <c r="G115" s="30">
        <v>0</v>
      </c>
      <c r="H115" s="30">
        <v>0</v>
      </c>
    </row>
    <row r="116" spans="2:8" x14ac:dyDescent="0.25">
      <c r="B116" s="28">
        <v>1</v>
      </c>
      <c r="C116" s="29">
        <v>282</v>
      </c>
      <c r="D116" s="28" t="s">
        <v>163</v>
      </c>
      <c r="E116" s="30">
        <v>1593.48</v>
      </c>
      <c r="F116" s="30">
        <v>-1162.02</v>
      </c>
      <c r="G116" s="30">
        <v>488.75</v>
      </c>
      <c r="H116" s="30">
        <v>0</v>
      </c>
    </row>
    <row r="117" spans="2:8" x14ac:dyDescent="0.25">
      <c r="B117" s="28">
        <v>1</v>
      </c>
      <c r="C117" s="29">
        <v>4303</v>
      </c>
      <c r="D117" s="28" t="s">
        <v>164</v>
      </c>
      <c r="E117" s="30">
        <v>255.15</v>
      </c>
      <c r="F117" s="30">
        <v>0</v>
      </c>
      <c r="G117" s="30">
        <v>86.25</v>
      </c>
      <c r="H117" s="30">
        <v>0</v>
      </c>
    </row>
    <row r="118" spans="2:8" x14ac:dyDescent="0.25">
      <c r="B118" s="28">
        <v>1</v>
      </c>
      <c r="C118" s="29">
        <v>370</v>
      </c>
      <c r="D118" s="28" t="s">
        <v>166</v>
      </c>
      <c r="E118" s="30">
        <v>0</v>
      </c>
      <c r="F118" s="30">
        <v>0</v>
      </c>
      <c r="G118" s="30">
        <v>0</v>
      </c>
      <c r="H118" s="30">
        <v>0</v>
      </c>
    </row>
    <row r="119" spans="2:8" x14ac:dyDescent="0.25">
      <c r="B119" s="28">
        <v>1</v>
      </c>
      <c r="C119" s="29">
        <v>297</v>
      </c>
      <c r="D119" s="28" t="s">
        <v>167</v>
      </c>
      <c r="E119" s="30">
        <v>9186.26</v>
      </c>
      <c r="F119" s="30">
        <v>-3658.85</v>
      </c>
      <c r="G119" s="30">
        <v>0</v>
      </c>
      <c r="H119" s="30">
        <v>0</v>
      </c>
    </row>
    <row r="120" spans="2:8" x14ac:dyDescent="0.25">
      <c r="B120" s="28">
        <v>1</v>
      </c>
      <c r="C120" s="29">
        <v>248</v>
      </c>
      <c r="D120" s="28" t="s">
        <v>168</v>
      </c>
      <c r="E120" s="30">
        <v>422.56</v>
      </c>
      <c r="F120" s="30">
        <v>-517.08000000000004</v>
      </c>
      <c r="G120" s="30">
        <v>50</v>
      </c>
      <c r="H120" s="30">
        <v>0</v>
      </c>
    </row>
    <row r="121" spans="2:8" x14ac:dyDescent="0.25">
      <c r="B121" s="28">
        <v>1</v>
      </c>
      <c r="C121" s="29">
        <v>227</v>
      </c>
      <c r="D121" s="28" t="s">
        <v>169</v>
      </c>
      <c r="E121" s="30">
        <v>0</v>
      </c>
      <c r="F121" s="30">
        <v>0</v>
      </c>
      <c r="G121" s="30">
        <v>0</v>
      </c>
      <c r="H121" s="30">
        <v>0</v>
      </c>
    </row>
    <row r="122" spans="2:8" x14ac:dyDescent="0.25">
      <c r="B122" s="28">
        <v>1</v>
      </c>
      <c r="C122" s="29">
        <v>360</v>
      </c>
      <c r="D122" s="28" t="s">
        <v>170</v>
      </c>
      <c r="E122" s="30">
        <v>150.28</v>
      </c>
      <c r="F122" s="30">
        <v>0</v>
      </c>
      <c r="G122" s="30">
        <v>0</v>
      </c>
      <c r="H122" s="30">
        <v>0</v>
      </c>
    </row>
    <row r="123" spans="2:8" x14ac:dyDescent="0.25">
      <c r="B123" s="28">
        <v>1</v>
      </c>
      <c r="C123" s="29">
        <v>784</v>
      </c>
      <c r="D123" s="28" t="s">
        <v>173</v>
      </c>
      <c r="E123" s="30">
        <v>455.92</v>
      </c>
      <c r="F123" s="30">
        <v>-455.92</v>
      </c>
      <c r="G123" s="30">
        <v>0</v>
      </c>
      <c r="H123" s="30">
        <v>0</v>
      </c>
    </row>
    <row r="124" spans="2:8" x14ac:dyDescent="0.25">
      <c r="B124" s="28">
        <v>1</v>
      </c>
      <c r="C124" s="29">
        <v>685</v>
      </c>
      <c r="D124" s="28" t="s">
        <v>175</v>
      </c>
      <c r="E124" s="30">
        <v>1341.21</v>
      </c>
      <c r="F124" s="30">
        <v>-1113.1500000000001</v>
      </c>
      <c r="G124" s="30">
        <v>37.5</v>
      </c>
      <c r="H124" s="30">
        <v>0</v>
      </c>
    </row>
    <row r="125" spans="2:8" x14ac:dyDescent="0.25">
      <c r="B125" s="28">
        <v>1</v>
      </c>
      <c r="C125" s="29">
        <v>585</v>
      </c>
      <c r="D125" s="28" t="s">
        <v>176</v>
      </c>
      <c r="E125" s="30">
        <v>177.9</v>
      </c>
      <c r="F125" s="30">
        <v>0</v>
      </c>
      <c r="G125" s="30">
        <v>16.25</v>
      </c>
      <c r="H125" s="30">
        <v>0</v>
      </c>
    </row>
    <row r="126" spans="2:8" x14ac:dyDescent="0.25">
      <c r="B126" s="28">
        <v>1</v>
      </c>
      <c r="C126" s="29">
        <v>1023</v>
      </c>
      <c r="D126" s="28" t="s">
        <v>178</v>
      </c>
      <c r="E126" s="30">
        <v>1172.8800000000001</v>
      </c>
      <c r="F126" s="30">
        <v>0</v>
      </c>
      <c r="G126" s="30">
        <v>2.5</v>
      </c>
      <c r="H126" s="30">
        <v>0</v>
      </c>
    </row>
    <row r="127" spans="2:8" x14ac:dyDescent="0.25">
      <c r="B127" s="28">
        <v>1</v>
      </c>
      <c r="C127" s="29">
        <v>785</v>
      </c>
      <c r="D127" s="28" t="s">
        <v>179</v>
      </c>
      <c r="E127" s="30">
        <v>478.16</v>
      </c>
      <c r="F127" s="30">
        <v>-5.56</v>
      </c>
      <c r="G127" s="30">
        <v>0</v>
      </c>
      <c r="H127" s="30">
        <v>0</v>
      </c>
    </row>
    <row r="128" spans="2:8" x14ac:dyDescent="0.25">
      <c r="B128" s="28">
        <v>1</v>
      </c>
      <c r="C128" s="29">
        <v>340</v>
      </c>
      <c r="D128" s="28" t="s">
        <v>180</v>
      </c>
      <c r="E128" s="30">
        <v>383.65</v>
      </c>
      <c r="F128" s="30">
        <v>-383.65</v>
      </c>
      <c r="G128" s="30">
        <v>0</v>
      </c>
      <c r="H128" s="30">
        <v>0</v>
      </c>
    </row>
    <row r="129" spans="2:8" x14ac:dyDescent="0.25">
      <c r="B129" s="28">
        <v>1</v>
      </c>
      <c r="C129" s="29">
        <v>786</v>
      </c>
      <c r="D129" s="28" t="s">
        <v>181</v>
      </c>
      <c r="E129" s="30">
        <v>680.68000000000006</v>
      </c>
      <c r="F129" s="30">
        <v>0</v>
      </c>
      <c r="G129" s="30">
        <v>0</v>
      </c>
      <c r="H129" s="30">
        <v>0</v>
      </c>
    </row>
    <row r="130" spans="2:8" x14ac:dyDescent="0.25">
      <c r="B130" s="28">
        <v>1</v>
      </c>
      <c r="C130" s="29">
        <v>200</v>
      </c>
      <c r="D130" s="28" t="s">
        <v>182</v>
      </c>
      <c r="E130" s="30">
        <v>296.10000000000002</v>
      </c>
      <c r="F130" s="30">
        <v>-1902.96</v>
      </c>
      <c r="G130" s="30">
        <v>13.75</v>
      </c>
      <c r="H130" s="30">
        <v>0</v>
      </c>
    </row>
    <row r="131" spans="2:8" x14ac:dyDescent="0.25">
      <c r="B131" s="28">
        <v>1</v>
      </c>
      <c r="C131" s="29">
        <v>201</v>
      </c>
      <c r="D131" s="28" t="s">
        <v>183</v>
      </c>
      <c r="E131" s="30">
        <v>140.16</v>
      </c>
      <c r="F131" s="30">
        <v>0</v>
      </c>
      <c r="G131" s="30">
        <v>23.75</v>
      </c>
      <c r="H131" s="30">
        <v>0</v>
      </c>
    </row>
    <row r="132" spans="2:8" x14ac:dyDescent="0.25">
      <c r="B132" s="28">
        <v>1</v>
      </c>
      <c r="C132" s="29">
        <v>97</v>
      </c>
      <c r="D132" s="28" t="s">
        <v>184</v>
      </c>
      <c r="E132" s="30">
        <v>266.49</v>
      </c>
      <c r="F132" s="30">
        <v>-430.92</v>
      </c>
      <c r="G132" s="30">
        <v>1.25</v>
      </c>
      <c r="H132" s="30">
        <v>0</v>
      </c>
    </row>
    <row r="133" spans="2:8" x14ac:dyDescent="0.25">
      <c r="B133" s="28">
        <v>1</v>
      </c>
      <c r="C133" s="29">
        <v>741</v>
      </c>
      <c r="D133" s="28" t="s">
        <v>186</v>
      </c>
      <c r="E133" s="30">
        <v>659.3599999999999</v>
      </c>
      <c r="F133" s="30">
        <v>-687.88</v>
      </c>
      <c r="G133" s="30">
        <v>0</v>
      </c>
      <c r="H133" s="30">
        <v>0</v>
      </c>
    </row>
    <row r="134" spans="2:8" x14ac:dyDescent="0.25">
      <c r="B134" s="28">
        <v>1</v>
      </c>
      <c r="C134" s="29">
        <v>186</v>
      </c>
      <c r="D134" s="28" t="s">
        <v>319</v>
      </c>
      <c r="E134" s="30">
        <v>0</v>
      </c>
      <c r="F134" s="30">
        <v>-109.44</v>
      </c>
      <c r="G134" s="30">
        <v>0</v>
      </c>
      <c r="H134" s="30">
        <v>0</v>
      </c>
    </row>
    <row r="135" spans="2:8" x14ac:dyDescent="0.25">
      <c r="B135" s="28">
        <v>1</v>
      </c>
      <c r="C135" s="29">
        <v>855</v>
      </c>
      <c r="D135" s="28" t="s">
        <v>190</v>
      </c>
      <c r="E135" s="30">
        <v>591.39</v>
      </c>
      <c r="F135" s="30">
        <v>0</v>
      </c>
      <c r="G135" s="30">
        <v>0</v>
      </c>
      <c r="H135" s="30">
        <v>0</v>
      </c>
    </row>
    <row r="136" spans="2:8" x14ac:dyDescent="0.25">
      <c r="B136" s="28">
        <v>1</v>
      </c>
      <c r="C136" s="29">
        <v>336</v>
      </c>
      <c r="D136" s="28" t="s">
        <v>191</v>
      </c>
      <c r="E136" s="30">
        <v>64.52</v>
      </c>
      <c r="F136" s="30">
        <v>0</v>
      </c>
      <c r="G136" s="30">
        <v>5</v>
      </c>
      <c r="H136" s="30">
        <v>0</v>
      </c>
    </row>
    <row r="137" spans="2:8" x14ac:dyDescent="0.25">
      <c r="B137" s="28">
        <v>1</v>
      </c>
      <c r="C137" s="29">
        <v>900</v>
      </c>
      <c r="D137" s="28" t="s">
        <v>192</v>
      </c>
      <c r="E137" s="30">
        <v>347.82</v>
      </c>
      <c r="F137" s="30">
        <v>-584.14</v>
      </c>
      <c r="G137" s="30">
        <v>143.75</v>
      </c>
      <c r="H137" s="30">
        <v>0</v>
      </c>
    </row>
    <row r="138" spans="2:8" x14ac:dyDescent="0.25">
      <c r="B138" s="28">
        <v>1</v>
      </c>
      <c r="C138" s="29">
        <v>889</v>
      </c>
      <c r="D138" s="28" t="s">
        <v>193</v>
      </c>
      <c r="E138" s="30">
        <v>1774.48</v>
      </c>
      <c r="F138" s="30">
        <v>-405.88</v>
      </c>
      <c r="G138" s="30">
        <v>143.75</v>
      </c>
      <c r="H138" s="30">
        <v>0</v>
      </c>
    </row>
    <row r="139" spans="2:8" x14ac:dyDescent="0.25">
      <c r="B139" s="28">
        <v>1</v>
      </c>
      <c r="C139" s="29">
        <v>787</v>
      </c>
      <c r="D139" s="28" t="s">
        <v>196</v>
      </c>
      <c r="E139" s="30">
        <v>238.14</v>
      </c>
      <c r="F139" s="30">
        <v>-111.18</v>
      </c>
      <c r="G139" s="30">
        <v>0</v>
      </c>
      <c r="H139" s="30">
        <v>0</v>
      </c>
    </row>
    <row r="140" spans="2:8" x14ac:dyDescent="0.25">
      <c r="B140" s="28">
        <v>1</v>
      </c>
      <c r="C140" s="29">
        <v>98</v>
      </c>
      <c r="D140" s="28" t="s">
        <v>197</v>
      </c>
      <c r="E140" s="30">
        <v>114.76</v>
      </c>
      <c r="F140" s="30">
        <v>-60.4</v>
      </c>
      <c r="G140" s="30">
        <v>0</v>
      </c>
      <c r="H140" s="30">
        <v>0</v>
      </c>
    </row>
    <row r="141" spans="2:8" x14ac:dyDescent="0.25">
      <c r="B141" s="28">
        <v>1</v>
      </c>
      <c r="C141" s="29">
        <v>586</v>
      </c>
      <c r="D141" s="28" t="s">
        <v>199</v>
      </c>
      <c r="E141" s="30">
        <v>181.44</v>
      </c>
      <c r="F141" s="30">
        <v>-181.44</v>
      </c>
      <c r="G141" s="30">
        <v>0</v>
      </c>
      <c r="H141" s="30">
        <v>0</v>
      </c>
    </row>
    <row r="142" spans="2:8" x14ac:dyDescent="0.25">
      <c r="B142" s="28">
        <v>1</v>
      </c>
      <c r="C142" s="29">
        <v>223</v>
      </c>
      <c r="D142" s="28" t="s">
        <v>200</v>
      </c>
      <c r="E142" s="30">
        <v>0</v>
      </c>
      <c r="F142" s="30">
        <v>0</v>
      </c>
      <c r="G142" s="30">
        <v>0</v>
      </c>
      <c r="H142" s="30">
        <v>0</v>
      </c>
    </row>
    <row r="143" spans="2:8" x14ac:dyDescent="0.25">
      <c r="B143" s="28">
        <v>1</v>
      </c>
      <c r="C143" s="29">
        <v>1180</v>
      </c>
      <c r="D143" s="28" t="s">
        <v>201</v>
      </c>
      <c r="E143" s="30">
        <v>0</v>
      </c>
      <c r="F143" s="30">
        <v>-96.78</v>
      </c>
      <c r="G143" s="30">
        <v>0</v>
      </c>
      <c r="H143" s="30">
        <v>0</v>
      </c>
    </row>
    <row r="144" spans="2:8" x14ac:dyDescent="0.25">
      <c r="B144" s="28">
        <v>1</v>
      </c>
      <c r="C144" s="29">
        <v>823</v>
      </c>
      <c r="D144" s="28" t="s">
        <v>203</v>
      </c>
      <c r="E144" s="30">
        <v>0</v>
      </c>
      <c r="F144" s="30">
        <v>0</v>
      </c>
      <c r="G144" s="30">
        <v>0</v>
      </c>
      <c r="H144" s="30">
        <v>0</v>
      </c>
    </row>
    <row r="145" spans="2:8" x14ac:dyDescent="0.25">
      <c r="B145" s="28">
        <v>1</v>
      </c>
      <c r="C145" s="29">
        <v>295</v>
      </c>
      <c r="D145" s="28" t="s">
        <v>321</v>
      </c>
      <c r="E145" s="30">
        <v>642.33000000000004</v>
      </c>
      <c r="F145" s="30">
        <v>0</v>
      </c>
      <c r="G145" s="30">
        <v>0</v>
      </c>
      <c r="H145" s="30">
        <v>0</v>
      </c>
    </row>
    <row r="146" spans="2:8" x14ac:dyDescent="0.25">
      <c r="B146" s="28">
        <v>1</v>
      </c>
      <c r="C146" s="29">
        <v>780</v>
      </c>
      <c r="D146" s="28" t="s">
        <v>322</v>
      </c>
      <c r="E146" s="30">
        <v>3660.8399999999988</v>
      </c>
      <c r="F146" s="30">
        <v>-510.3</v>
      </c>
      <c r="G146" s="30">
        <v>173.75</v>
      </c>
      <c r="H146" s="30">
        <v>0</v>
      </c>
    </row>
    <row r="147" spans="2:8" x14ac:dyDescent="0.25">
      <c r="B147" s="28">
        <v>1</v>
      </c>
      <c r="C147" s="29">
        <v>304</v>
      </c>
      <c r="D147" s="28" t="s">
        <v>206</v>
      </c>
      <c r="E147" s="30">
        <v>116.8</v>
      </c>
      <c r="F147" s="30">
        <v>-2793.31</v>
      </c>
      <c r="G147" s="30">
        <v>0</v>
      </c>
      <c r="H147" s="30">
        <v>0</v>
      </c>
    </row>
    <row r="148" spans="2:8" x14ac:dyDescent="0.25">
      <c r="B148" s="28">
        <v>1</v>
      </c>
      <c r="C148" s="29">
        <v>1181</v>
      </c>
      <c r="D148" s="28" t="s">
        <v>210</v>
      </c>
      <c r="E148" s="30">
        <v>142.32</v>
      </c>
      <c r="F148" s="30">
        <v>-676.07999999999993</v>
      </c>
      <c r="G148" s="30">
        <v>0</v>
      </c>
      <c r="H148" s="30">
        <v>0</v>
      </c>
    </row>
    <row r="149" spans="2:8" x14ac:dyDescent="0.25">
      <c r="B149" s="28">
        <v>1</v>
      </c>
      <c r="C149" s="29">
        <v>892</v>
      </c>
      <c r="D149" s="28" t="s">
        <v>212</v>
      </c>
      <c r="E149" s="30">
        <v>0</v>
      </c>
      <c r="F149" s="30">
        <v>-64.52</v>
      </c>
      <c r="G149" s="30">
        <v>0</v>
      </c>
      <c r="H149" s="30">
        <v>0</v>
      </c>
    </row>
    <row r="150" spans="2:8" x14ac:dyDescent="0.25">
      <c r="B150" s="28">
        <v>1</v>
      </c>
      <c r="C150" s="29">
        <v>590</v>
      </c>
      <c r="D150" s="28" t="s">
        <v>215</v>
      </c>
      <c r="E150" s="30">
        <v>161.30000000000001</v>
      </c>
      <c r="F150" s="30">
        <v>-161.30000000000001</v>
      </c>
      <c r="G150" s="30">
        <v>0</v>
      </c>
      <c r="H150" s="30">
        <v>0</v>
      </c>
    </row>
    <row r="151" spans="2:8" x14ac:dyDescent="0.25">
      <c r="B151" s="28">
        <v>1</v>
      </c>
      <c r="C151" s="29">
        <v>636</v>
      </c>
      <c r="D151" s="28" t="s">
        <v>323</v>
      </c>
      <c r="E151" s="30">
        <v>0</v>
      </c>
      <c r="F151" s="30">
        <v>-129.04</v>
      </c>
      <c r="G151" s="30">
        <v>0</v>
      </c>
      <c r="H151" s="30">
        <v>0</v>
      </c>
    </row>
    <row r="152" spans="2:8" x14ac:dyDescent="0.25">
      <c r="B152" s="28">
        <v>1</v>
      </c>
      <c r="C152" s="29">
        <v>184</v>
      </c>
      <c r="D152" s="28" t="s">
        <v>324</v>
      </c>
      <c r="E152" s="30">
        <v>0</v>
      </c>
      <c r="F152" s="30">
        <v>-150.28</v>
      </c>
      <c r="G152" s="30">
        <v>0</v>
      </c>
      <c r="H152" s="30">
        <v>0</v>
      </c>
    </row>
    <row r="153" spans="2:8" x14ac:dyDescent="0.25">
      <c r="B153" s="28">
        <v>1</v>
      </c>
      <c r="C153" s="29">
        <v>298</v>
      </c>
      <c r="D153" s="28" t="s">
        <v>219</v>
      </c>
      <c r="E153" s="30">
        <v>0</v>
      </c>
      <c r="F153" s="30">
        <v>0</v>
      </c>
      <c r="G153" s="30">
        <v>107.5</v>
      </c>
      <c r="H153" s="30">
        <v>0</v>
      </c>
    </row>
    <row r="154" spans="2:8" x14ac:dyDescent="0.25">
      <c r="B154" s="28">
        <v>1</v>
      </c>
      <c r="C154" s="29">
        <v>300</v>
      </c>
      <c r="D154" s="28" t="s">
        <v>221</v>
      </c>
      <c r="E154" s="30">
        <v>1102.29</v>
      </c>
      <c r="F154" s="30">
        <v>0</v>
      </c>
      <c r="G154" s="30">
        <v>0</v>
      </c>
      <c r="H154" s="30">
        <v>0</v>
      </c>
    </row>
    <row r="155" spans="2:8" x14ac:dyDescent="0.25">
      <c r="B155" s="28">
        <v>1</v>
      </c>
      <c r="C155" s="29">
        <v>897</v>
      </c>
      <c r="D155" s="28" t="s">
        <v>222</v>
      </c>
      <c r="E155" s="30">
        <v>0</v>
      </c>
      <c r="F155" s="30">
        <v>0</v>
      </c>
      <c r="G155" s="30">
        <v>0</v>
      </c>
      <c r="H155" s="30">
        <v>0</v>
      </c>
    </row>
    <row r="156" spans="2:8" x14ac:dyDescent="0.25">
      <c r="B156" s="28">
        <v>1</v>
      </c>
      <c r="C156" s="29">
        <v>433</v>
      </c>
      <c r="D156" s="28" t="s">
        <v>223</v>
      </c>
      <c r="E156" s="30">
        <v>0</v>
      </c>
      <c r="F156" s="30">
        <v>0</v>
      </c>
      <c r="G156" s="30">
        <v>0</v>
      </c>
      <c r="H156" s="30">
        <v>0</v>
      </c>
    </row>
    <row r="157" spans="2:8" x14ac:dyDescent="0.25">
      <c r="B157" s="28">
        <v>1</v>
      </c>
      <c r="C157" s="29">
        <v>826</v>
      </c>
      <c r="D157" s="28" t="s">
        <v>224</v>
      </c>
      <c r="E157" s="30">
        <v>0</v>
      </c>
      <c r="F157" s="30">
        <v>-164.43</v>
      </c>
      <c r="G157" s="30">
        <v>0</v>
      </c>
      <c r="H157" s="30">
        <v>0</v>
      </c>
    </row>
    <row r="158" spans="2:8" x14ac:dyDescent="0.25">
      <c r="B158" s="28">
        <v>1</v>
      </c>
      <c r="C158" s="29">
        <v>203</v>
      </c>
      <c r="D158" s="28" t="s">
        <v>226</v>
      </c>
      <c r="E158" s="30">
        <v>1065.6099999999999</v>
      </c>
      <c r="F158" s="30">
        <v>-566.41999999999996</v>
      </c>
      <c r="G158" s="30">
        <v>28.75</v>
      </c>
      <c r="H158" s="30">
        <v>0</v>
      </c>
    </row>
    <row r="159" spans="2:8" x14ac:dyDescent="0.25">
      <c r="B159" s="28">
        <v>1</v>
      </c>
      <c r="C159" s="29">
        <v>204</v>
      </c>
      <c r="D159" s="28" t="s">
        <v>228</v>
      </c>
      <c r="E159" s="30">
        <v>2568.7800000000002</v>
      </c>
      <c r="F159" s="30">
        <v>-21.25</v>
      </c>
      <c r="G159" s="30">
        <v>203.75</v>
      </c>
      <c r="H159" s="30">
        <v>0</v>
      </c>
    </row>
    <row r="160" spans="2:8" x14ac:dyDescent="0.25">
      <c r="B160" s="28">
        <v>1</v>
      </c>
      <c r="C160" s="29">
        <v>325</v>
      </c>
      <c r="D160" s="28" t="s">
        <v>229</v>
      </c>
      <c r="E160" s="30">
        <v>209.79</v>
      </c>
      <c r="F160" s="30">
        <v>-128.47999999999999</v>
      </c>
      <c r="G160" s="30">
        <v>27.5</v>
      </c>
      <c r="H160" s="30">
        <v>0</v>
      </c>
    </row>
    <row r="161" spans="2:8" x14ac:dyDescent="0.25">
      <c r="B161" s="28">
        <v>1</v>
      </c>
      <c r="C161" s="29">
        <v>779</v>
      </c>
      <c r="D161" s="28" t="s">
        <v>230</v>
      </c>
      <c r="E161" s="30">
        <v>0</v>
      </c>
      <c r="F161" s="30">
        <v>0</v>
      </c>
      <c r="G161" s="30">
        <v>107.5</v>
      </c>
      <c r="H161" s="30">
        <v>0</v>
      </c>
    </row>
    <row r="162" spans="2:8" x14ac:dyDescent="0.25">
      <c r="B162" s="28">
        <v>1</v>
      </c>
      <c r="C162" s="29">
        <v>338</v>
      </c>
      <c r="D162" s="28" t="s">
        <v>231</v>
      </c>
      <c r="E162" s="30">
        <v>177.9</v>
      </c>
      <c r="F162" s="30">
        <v>-177.9</v>
      </c>
      <c r="G162" s="30">
        <v>0</v>
      </c>
      <c r="H162" s="30">
        <v>0</v>
      </c>
    </row>
    <row r="163" spans="2:8" x14ac:dyDescent="0.25">
      <c r="B163" s="28">
        <v>1</v>
      </c>
      <c r="C163" s="29">
        <v>856</v>
      </c>
      <c r="D163" s="28" t="s">
        <v>232</v>
      </c>
      <c r="E163" s="30">
        <v>243.81</v>
      </c>
      <c r="F163" s="30">
        <v>0</v>
      </c>
      <c r="G163" s="30">
        <v>0</v>
      </c>
      <c r="H163" s="30">
        <v>0</v>
      </c>
    </row>
    <row r="164" spans="2:8" x14ac:dyDescent="0.25">
      <c r="B164" s="28">
        <v>1</v>
      </c>
      <c r="C164" s="29">
        <v>284</v>
      </c>
      <c r="D164" s="28" t="s">
        <v>233</v>
      </c>
      <c r="E164" s="30">
        <v>0</v>
      </c>
      <c r="F164" s="30">
        <v>0</v>
      </c>
      <c r="G164" s="30">
        <v>37.5</v>
      </c>
      <c r="H164" s="30">
        <v>0</v>
      </c>
    </row>
    <row r="165" spans="2:8" x14ac:dyDescent="0.25">
      <c r="B165" s="28">
        <v>1</v>
      </c>
      <c r="C165" s="29">
        <v>788</v>
      </c>
      <c r="D165" s="28" t="s">
        <v>234</v>
      </c>
      <c r="E165" s="30">
        <v>297.33</v>
      </c>
      <c r="F165" s="30">
        <v>0</v>
      </c>
      <c r="G165" s="30">
        <v>0</v>
      </c>
      <c r="H165" s="30">
        <v>0</v>
      </c>
    </row>
    <row r="166" spans="2:8" x14ac:dyDescent="0.25">
      <c r="B166" s="28">
        <v>1</v>
      </c>
      <c r="C166" s="29">
        <v>669</v>
      </c>
      <c r="D166" s="28" t="s">
        <v>235</v>
      </c>
      <c r="E166" s="30">
        <v>0</v>
      </c>
      <c r="F166" s="30">
        <v>-3.75</v>
      </c>
      <c r="G166" s="30">
        <v>47.5</v>
      </c>
      <c r="H166" s="30">
        <v>0</v>
      </c>
    </row>
    <row r="167" spans="2:8" x14ac:dyDescent="0.25">
      <c r="B167" s="28">
        <v>1</v>
      </c>
      <c r="C167" s="29">
        <v>326</v>
      </c>
      <c r="D167" s="28" t="s">
        <v>236</v>
      </c>
      <c r="E167" s="30">
        <v>0</v>
      </c>
      <c r="F167" s="30">
        <v>0</v>
      </c>
      <c r="G167" s="30">
        <v>10</v>
      </c>
      <c r="H167" s="30">
        <v>0</v>
      </c>
    </row>
    <row r="168" spans="2:8" x14ac:dyDescent="0.25">
      <c r="B168" s="28">
        <v>1</v>
      </c>
      <c r="C168" s="29">
        <v>795</v>
      </c>
      <c r="D168" s="28" t="s">
        <v>326</v>
      </c>
      <c r="E168" s="30">
        <v>116.8</v>
      </c>
      <c r="F168" s="30">
        <v>0</v>
      </c>
      <c r="G168" s="30">
        <v>0</v>
      </c>
      <c r="H168" s="30">
        <v>0</v>
      </c>
    </row>
    <row r="169" spans="2:8" x14ac:dyDescent="0.25">
      <c r="B169" s="28">
        <v>1</v>
      </c>
      <c r="C169" s="29">
        <v>944</v>
      </c>
      <c r="D169" s="28" t="s">
        <v>238</v>
      </c>
      <c r="E169" s="30">
        <v>1589.74</v>
      </c>
      <c r="F169" s="30">
        <v>0</v>
      </c>
      <c r="G169" s="30">
        <v>0</v>
      </c>
      <c r="H169" s="30">
        <v>0</v>
      </c>
    </row>
    <row r="170" spans="2:8" x14ac:dyDescent="0.25">
      <c r="B170" s="28">
        <v>1</v>
      </c>
      <c r="C170" s="29">
        <v>434</v>
      </c>
      <c r="D170" s="28" t="s">
        <v>240</v>
      </c>
      <c r="E170" s="30">
        <v>746.64</v>
      </c>
      <c r="F170" s="30">
        <v>-122.64</v>
      </c>
      <c r="G170" s="30">
        <v>0</v>
      </c>
      <c r="H170" s="30">
        <v>0</v>
      </c>
    </row>
    <row r="171" spans="2:8" x14ac:dyDescent="0.25">
      <c r="B171" s="28">
        <v>1</v>
      </c>
      <c r="C171" s="29">
        <v>828</v>
      </c>
      <c r="D171" s="28" t="s">
        <v>242</v>
      </c>
      <c r="E171" s="30">
        <v>0</v>
      </c>
      <c r="F171" s="30">
        <v>-166.04</v>
      </c>
      <c r="G171" s="30">
        <v>0</v>
      </c>
      <c r="H171" s="30">
        <v>0</v>
      </c>
    </row>
    <row r="172" spans="2:8" x14ac:dyDescent="0.25">
      <c r="B172" s="28">
        <v>1</v>
      </c>
      <c r="C172" s="29">
        <v>373</v>
      </c>
      <c r="D172" s="28" t="s">
        <v>243</v>
      </c>
      <c r="E172" s="30">
        <v>0</v>
      </c>
      <c r="F172" s="30">
        <v>0</v>
      </c>
      <c r="G172" s="30">
        <v>0</v>
      </c>
      <c r="H172" s="30">
        <v>0</v>
      </c>
    </row>
    <row r="173" spans="2:8" x14ac:dyDescent="0.25">
      <c r="B173" s="28">
        <v>1</v>
      </c>
      <c r="C173" s="29">
        <v>302</v>
      </c>
      <c r="D173" s="28" t="s">
        <v>244</v>
      </c>
      <c r="E173" s="30">
        <v>0</v>
      </c>
      <c r="F173" s="30">
        <v>0</v>
      </c>
      <c r="G173" s="30">
        <v>0</v>
      </c>
      <c r="H173" s="30">
        <v>0</v>
      </c>
    </row>
    <row r="174" spans="2:8" x14ac:dyDescent="0.25">
      <c r="B174" s="28">
        <v>1</v>
      </c>
      <c r="C174" s="29">
        <v>890</v>
      </c>
      <c r="D174" s="28" t="s">
        <v>245</v>
      </c>
      <c r="E174" s="30">
        <v>0</v>
      </c>
      <c r="F174" s="30">
        <v>0</v>
      </c>
      <c r="G174" s="30">
        <v>0</v>
      </c>
      <c r="H174" s="30">
        <v>0</v>
      </c>
    </row>
    <row r="175" spans="2:8" x14ac:dyDescent="0.25">
      <c r="B175" s="28">
        <v>1</v>
      </c>
      <c r="C175" s="29">
        <v>371</v>
      </c>
      <c r="D175" s="28" t="s">
        <v>246</v>
      </c>
      <c r="E175" s="30">
        <v>122.64</v>
      </c>
      <c r="F175" s="30">
        <v>0</v>
      </c>
      <c r="G175" s="30">
        <v>0</v>
      </c>
      <c r="H175" s="30">
        <v>0</v>
      </c>
    </row>
    <row r="176" spans="2:8" x14ac:dyDescent="0.25">
      <c r="B176" s="28">
        <v>1</v>
      </c>
      <c r="C176" s="29">
        <v>687</v>
      </c>
      <c r="D176" s="28" t="s">
        <v>327</v>
      </c>
      <c r="E176" s="30">
        <v>625.86</v>
      </c>
      <c r="F176" s="30">
        <v>0</v>
      </c>
      <c r="G176" s="30">
        <v>0</v>
      </c>
      <c r="H176" s="30">
        <v>0</v>
      </c>
    </row>
    <row r="177" spans="2:8" x14ac:dyDescent="0.25">
      <c r="B177" s="28">
        <v>1</v>
      </c>
      <c r="C177" s="29">
        <v>428</v>
      </c>
      <c r="D177" s="28" t="s">
        <v>248</v>
      </c>
      <c r="E177" s="30">
        <v>272.16000000000003</v>
      </c>
      <c r="F177" s="30">
        <v>0</v>
      </c>
      <c r="G177" s="30">
        <v>0</v>
      </c>
      <c r="H177" s="30">
        <v>0</v>
      </c>
    </row>
    <row r="178" spans="2:8" x14ac:dyDescent="0.25">
      <c r="B178" s="28">
        <v>1</v>
      </c>
      <c r="C178" s="29">
        <v>229</v>
      </c>
      <c r="D178" s="28" t="s">
        <v>250</v>
      </c>
      <c r="E178" s="30">
        <v>0</v>
      </c>
      <c r="F178" s="30">
        <v>-129.17000000000002</v>
      </c>
      <c r="G178" s="30">
        <v>0</v>
      </c>
      <c r="H178" s="30">
        <v>0</v>
      </c>
    </row>
    <row r="179" spans="2:8" x14ac:dyDescent="0.25">
      <c r="B179" s="28">
        <v>1</v>
      </c>
      <c r="C179" s="29">
        <v>1170</v>
      </c>
      <c r="D179" s="28" t="s">
        <v>251</v>
      </c>
      <c r="E179" s="30">
        <v>0</v>
      </c>
      <c r="F179" s="30">
        <v>-145.16999999999999</v>
      </c>
      <c r="G179" s="30">
        <v>0</v>
      </c>
      <c r="H179" s="30">
        <v>0</v>
      </c>
    </row>
    <row r="180" spans="2:8" x14ac:dyDescent="0.25">
      <c r="B180" s="28">
        <v>1</v>
      </c>
      <c r="C180" s="29">
        <v>898</v>
      </c>
      <c r="D180" s="28" t="s">
        <v>252</v>
      </c>
      <c r="E180" s="30">
        <v>995.52</v>
      </c>
      <c r="F180" s="30">
        <v>0</v>
      </c>
      <c r="G180" s="30">
        <v>30</v>
      </c>
      <c r="H180" s="30">
        <v>0</v>
      </c>
    </row>
    <row r="181" spans="2:8" x14ac:dyDescent="0.25">
      <c r="B181" s="28">
        <v>1</v>
      </c>
      <c r="C181" s="29">
        <v>1243</v>
      </c>
      <c r="D181" s="28" t="s">
        <v>328</v>
      </c>
      <c r="E181" s="30">
        <v>0</v>
      </c>
      <c r="F181" s="30">
        <v>0</v>
      </c>
      <c r="G181" s="30">
        <v>0</v>
      </c>
      <c r="H181" s="30">
        <v>0</v>
      </c>
    </row>
    <row r="182" spans="2:8" x14ac:dyDescent="0.25">
      <c r="B182" s="28">
        <v>1</v>
      </c>
      <c r="C182" s="29">
        <v>357</v>
      </c>
      <c r="D182" s="28" t="s">
        <v>256</v>
      </c>
      <c r="E182" s="30">
        <v>1485.08</v>
      </c>
      <c r="F182" s="30">
        <v>-209.54000000000002</v>
      </c>
      <c r="G182" s="30">
        <v>0</v>
      </c>
      <c r="H182" s="30">
        <v>0</v>
      </c>
    </row>
    <row r="183" spans="2:8" x14ac:dyDescent="0.25">
      <c r="B183" s="28">
        <v>1</v>
      </c>
      <c r="C183" s="29">
        <v>891</v>
      </c>
      <c r="D183" s="28" t="s">
        <v>257</v>
      </c>
      <c r="E183" s="30">
        <v>111.18</v>
      </c>
      <c r="F183" s="30">
        <v>-181.44</v>
      </c>
      <c r="G183" s="30">
        <v>0</v>
      </c>
      <c r="H183" s="30">
        <v>0</v>
      </c>
    </row>
    <row r="184" spans="2:8" x14ac:dyDescent="0.25">
      <c r="B184" s="28">
        <v>1</v>
      </c>
      <c r="C184" s="29">
        <v>285</v>
      </c>
      <c r="D184" s="28" t="s">
        <v>258</v>
      </c>
      <c r="E184" s="30">
        <v>156.06</v>
      </c>
      <c r="F184" s="30">
        <v>0</v>
      </c>
      <c r="G184" s="30">
        <v>0</v>
      </c>
      <c r="H184" s="30">
        <v>0</v>
      </c>
    </row>
    <row r="185" spans="2:8" x14ac:dyDescent="0.25">
      <c r="B185" s="28">
        <v>1</v>
      </c>
      <c r="C185" s="29">
        <v>1352</v>
      </c>
      <c r="D185" s="28" t="s">
        <v>259</v>
      </c>
      <c r="E185" s="30">
        <v>175.77</v>
      </c>
      <c r="F185" s="30">
        <v>0</v>
      </c>
      <c r="G185" s="30">
        <v>13.75</v>
      </c>
      <c r="H185" s="30">
        <v>0</v>
      </c>
    </row>
    <row r="186" spans="2:8" x14ac:dyDescent="0.25">
      <c r="B186" s="28">
        <v>1</v>
      </c>
      <c r="C186" s="29">
        <v>391</v>
      </c>
      <c r="D186" s="28" t="s">
        <v>260</v>
      </c>
      <c r="E186" s="30">
        <v>500.4</v>
      </c>
      <c r="F186" s="30">
        <v>0</v>
      </c>
      <c r="G186" s="30">
        <v>0</v>
      </c>
      <c r="H186" s="30">
        <v>0</v>
      </c>
    </row>
    <row r="187" spans="2:8" x14ac:dyDescent="0.25">
      <c r="B187" s="28">
        <v>1</v>
      </c>
      <c r="C187" s="29">
        <v>686</v>
      </c>
      <c r="D187" s="28" t="s">
        <v>261</v>
      </c>
      <c r="E187" s="30">
        <v>3369.85</v>
      </c>
      <c r="F187" s="30">
        <v>-1251.56</v>
      </c>
      <c r="G187" s="30">
        <v>0</v>
      </c>
      <c r="H187" s="30">
        <v>0</v>
      </c>
    </row>
    <row r="188" spans="2:8" x14ac:dyDescent="0.25">
      <c r="B188" s="28">
        <v>1</v>
      </c>
      <c r="C188" s="29">
        <v>245</v>
      </c>
      <c r="D188" s="28" t="s">
        <v>262</v>
      </c>
      <c r="E188" s="30">
        <v>1717.5599999999997</v>
      </c>
      <c r="F188" s="30">
        <v>-1303.01</v>
      </c>
      <c r="G188" s="30">
        <v>101.25</v>
      </c>
      <c r="H188" s="30">
        <v>0</v>
      </c>
    </row>
    <row r="189" spans="2:8" x14ac:dyDescent="0.25">
      <c r="B189" s="28">
        <v>1</v>
      </c>
      <c r="C189" s="29">
        <v>355</v>
      </c>
      <c r="D189" s="28" t="s">
        <v>263</v>
      </c>
      <c r="E189" s="30">
        <v>105.12</v>
      </c>
      <c r="F189" s="30">
        <v>-81.760000000000005</v>
      </c>
      <c r="G189" s="30">
        <v>3.75</v>
      </c>
      <c r="H189" s="30">
        <v>0</v>
      </c>
    </row>
    <row r="190" spans="2:8" x14ac:dyDescent="0.25">
      <c r="B190" s="28">
        <v>1</v>
      </c>
      <c r="C190" s="29">
        <v>3861</v>
      </c>
      <c r="D190" s="28" t="s">
        <v>329</v>
      </c>
      <c r="E190" s="30">
        <v>0</v>
      </c>
      <c r="F190" s="30">
        <v>-624.04</v>
      </c>
      <c r="G190" s="30">
        <v>55</v>
      </c>
      <c r="H190" s="30">
        <v>0</v>
      </c>
    </row>
    <row r="191" spans="2:8" x14ac:dyDescent="0.25">
      <c r="B191" s="28">
        <v>1</v>
      </c>
      <c r="C191" s="29">
        <v>1049</v>
      </c>
      <c r="D191" s="28" t="s">
        <v>267</v>
      </c>
      <c r="E191" s="30">
        <v>475.98</v>
      </c>
      <c r="F191" s="30">
        <v>0</v>
      </c>
      <c r="G191" s="30">
        <v>1.25</v>
      </c>
      <c r="H191" s="30">
        <v>0</v>
      </c>
    </row>
    <row r="192" spans="2:8" x14ac:dyDescent="0.25">
      <c r="B192" s="28">
        <v>1</v>
      </c>
      <c r="C192" s="29">
        <v>599</v>
      </c>
      <c r="D192" s="28" t="s">
        <v>268</v>
      </c>
      <c r="E192" s="30">
        <v>64.52</v>
      </c>
      <c r="F192" s="30">
        <v>0</v>
      </c>
      <c r="G192" s="30">
        <v>0</v>
      </c>
      <c r="H192" s="30">
        <v>0</v>
      </c>
    </row>
    <row r="193" spans="2:8" x14ac:dyDescent="0.25">
      <c r="B193" s="28">
        <v>1</v>
      </c>
      <c r="C193" s="29">
        <v>436</v>
      </c>
      <c r="D193" s="28" t="s">
        <v>269</v>
      </c>
      <c r="E193" s="30">
        <v>0</v>
      </c>
      <c r="F193" s="30">
        <v>-118.05</v>
      </c>
      <c r="G193" s="30">
        <v>11.25</v>
      </c>
      <c r="H193" s="30">
        <v>0</v>
      </c>
    </row>
    <row r="194" spans="2:8" x14ac:dyDescent="0.25">
      <c r="B194" s="28">
        <v>1</v>
      </c>
      <c r="C194" s="29">
        <v>372</v>
      </c>
      <c r="D194" s="28" t="s">
        <v>270</v>
      </c>
      <c r="E194" s="30">
        <v>0</v>
      </c>
      <c r="F194" s="30">
        <v>0</v>
      </c>
      <c r="G194" s="30">
        <v>0</v>
      </c>
      <c r="H194" s="30">
        <v>0</v>
      </c>
    </row>
    <row r="195" spans="2:8" x14ac:dyDescent="0.25">
      <c r="B195" s="28">
        <v>1</v>
      </c>
      <c r="C195" s="29">
        <v>253</v>
      </c>
      <c r="D195" s="28" t="s">
        <v>271</v>
      </c>
      <c r="E195" s="30">
        <v>2050.9499999999998</v>
      </c>
      <c r="F195" s="30">
        <v>-838.06000000000006</v>
      </c>
      <c r="G195" s="30">
        <v>440</v>
      </c>
      <c r="H195" s="30">
        <v>0</v>
      </c>
    </row>
    <row r="196" spans="2:8" x14ac:dyDescent="0.25">
      <c r="B196" s="28">
        <v>1</v>
      </c>
      <c r="C196" s="29">
        <v>1658</v>
      </c>
      <c r="D196" s="28" t="s">
        <v>331</v>
      </c>
      <c r="E196" s="30">
        <v>596.80999999999995</v>
      </c>
      <c r="F196" s="30">
        <v>-4010.19</v>
      </c>
      <c r="G196" s="30">
        <v>0</v>
      </c>
      <c r="H196" s="30">
        <v>0</v>
      </c>
    </row>
    <row r="197" spans="2:8" x14ac:dyDescent="0.25">
      <c r="B197" s="28">
        <v>1</v>
      </c>
      <c r="C197" s="29">
        <v>1221</v>
      </c>
      <c r="D197" s="28" t="s">
        <v>332</v>
      </c>
      <c r="E197" s="30">
        <v>167.62</v>
      </c>
      <c r="F197" s="30">
        <v>-167.62</v>
      </c>
      <c r="G197" s="30">
        <v>31.25</v>
      </c>
      <c r="H197" s="30">
        <v>0</v>
      </c>
    </row>
    <row r="198" spans="2:8" x14ac:dyDescent="0.25">
      <c r="B198" s="28">
        <v>1</v>
      </c>
      <c r="C198" s="29">
        <v>224</v>
      </c>
      <c r="D198" s="28" t="s">
        <v>333</v>
      </c>
      <c r="E198" s="30">
        <v>0</v>
      </c>
      <c r="F198" s="30">
        <v>-144.5</v>
      </c>
      <c r="G198" s="30">
        <v>0</v>
      </c>
      <c r="H198" s="30">
        <v>0</v>
      </c>
    </row>
    <row r="199" spans="2:8" x14ac:dyDescent="0.25">
      <c r="B199" s="28">
        <v>1</v>
      </c>
      <c r="C199" s="29">
        <v>670</v>
      </c>
      <c r="D199" s="28" t="s">
        <v>278</v>
      </c>
      <c r="E199" s="30">
        <v>161.84</v>
      </c>
      <c r="F199" s="30">
        <v>-161.84</v>
      </c>
      <c r="G199" s="30">
        <v>22.5</v>
      </c>
      <c r="H199" s="30">
        <v>0</v>
      </c>
    </row>
    <row r="200" spans="2:8" x14ac:dyDescent="0.25">
      <c r="B200" s="28">
        <v>1</v>
      </c>
      <c r="C200" s="29">
        <v>789</v>
      </c>
      <c r="D200" s="28" t="s">
        <v>280</v>
      </c>
      <c r="E200" s="30">
        <v>11063.4</v>
      </c>
      <c r="F200" s="30">
        <v>-17165.310000000001</v>
      </c>
      <c r="G200" s="30">
        <v>0</v>
      </c>
      <c r="H200" s="30">
        <v>0</v>
      </c>
    </row>
    <row r="201" spans="2:8" x14ac:dyDescent="0.25">
      <c r="B201" s="28">
        <v>1</v>
      </c>
      <c r="C201" s="29">
        <v>228</v>
      </c>
      <c r="D201" s="28" t="s">
        <v>281</v>
      </c>
      <c r="E201" s="30">
        <v>113.04</v>
      </c>
      <c r="F201" s="30">
        <v>-113.04</v>
      </c>
      <c r="G201" s="30">
        <v>0</v>
      </c>
      <c r="H201" s="30">
        <v>0</v>
      </c>
    </row>
    <row r="202" spans="2:8" x14ac:dyDescent="0.25">
      <c r="B202" s="28">
        <v>1</v>
      </c>
      <c r="C202" s="29">
        <v>100</v>
      </c>
      <c r="D202" s="28" t="s">
        <v>282</v>
      </c>
      <c r="E202" s="30">
        <v>215.46</v>
      </c>
      <c r="F202" s="30">
        <v>0</v>
      </c>
      <c r="G202" s="30">
        <v>0</v>
      </c>
      <c r="H202" s="30">
        <v>0</v>
      </c>
    </row>
    <row r="203" spans="2:8" x14ac:dyDescent="0.25">
      <c r="B203" s="28">
        <v>1</v>
      </c>
      <c r="C203" s="29">
        <v>339</v>
      </c>
      <c r="D203" s="28" t="s">
        <v>283</v>
      </c>
      <c r="E203" s="30">
        <v>4980.78</v>
      </c>
      <c r="F203" s="30">
        <v>-314.16000000000003</v>
      </c>
      <c r="G203" s="30">
        <v>0</v>
      </c>
      <c r="H203" s="30">
        <v>0</v>
      </c>
    </row>
    <row r="204" spans="2:8" x14ac:dyDescent="0.25">
      <c r="B204" s="28">
        <v>1</v>
      </c>
      <c r="C204" s="29">
        <v>899</v>
      </c>
      <c r="D204" s="28" t="s">
        <v>285</v>
      </c>
      <c r="E204" s="30">
        <v>0</v>
      </c>
      <c r="F204" s="30">
        <v>-669.78</v>
      </c>
      <c r="G204" s="30">
        <v>0</v>
      </c>
      <c r="H204" s="30">
        <v>0</v>
      </c>
    </row>
    <row r="205" spans="2:8" x14ac:dyDescent="0.25">
      <c r="B205" s="28">
        <v>1</v>
      </c>
      <c r="C205" s="29">
        <v>790</v>
      </c>
      <c r="D205" s="28" t="s">
        <v>287</v>
      </c>
      <c r="E205" s="30">
        <v>788.8</v>
      </c>
      <c r="F205" s="30">
        <v>-54.4</v>
      </c>
      <c r="G205" s="30">
        <v>0</v>
      </c>
      <c r="H205" s="30">
        <v>0</v>
      </c>
    </row>
    <row r="206" spans="2:8" x14ac:dyDescent="0.25">
      <c r="B206" s="28">
        <v>1</v>
      </c>
      <c r="C206" s="29">
        <v>1032</v>
      </c>
      <c r="D206" s="28" t="s">
        <v>288</v>
      </c>
      <c r="E206" s="30">
        <v>1270.6199999999999</v>
      </c>
      <c r="F206" s="30">
        <v>-1006.4</v>
      </c>
      <c r="G206" s="30">
        <v>0</v>
      </c>
      <c r="H206" s="30">
        <v>0</v>
      </c>
    </row>
    <row r="207" spans="2:8" x14ac:dyDescent="0.25">
      <c r="B207" s="28">
        <v>1</v>
      </c>
      <c r="C207" s="29">
        <v>431</v>
      </c>
      <c r="D207" s="28" t="s">
        <v>289</v>
      </c>
      <c r="E207" s="30">
        <v>1854.18</v>
      </c>
      <c r="F207" s="30">
        <v>-1854.18</v>
      </c>
      <c r="G207" s="30">
        <v>80</v>
      </c>
      <c r="H207" s="30">
        <v>-80</v>
      </c>
    </row>
    <row r="208" spans="2:8" x14ac:dyDescent="0.25">
      <c r="B208" s="28">
        <v>1</v>
      </c>
      <c r="C208" s="29">
        <v>432</v>
      </c>
      <c r="D208" s="28" t="s">
        <v>290</v>
      </c>
      <c r="E208" s="30">
        <v>274.75</v>
      </c>
      <c r="F208" s="30">
        <v>-145.16999999999999</v>
      </c>
      <c r="G208" s="30">
        <v>0</v>
      </c>
      <c r="H208" s="30">
        <v>0</v>
      </c>
    </row>
    <row r="209" spans="2:8" x14ac:dyDescent="0.25">
      <c r="B209" s="28">
        <v>1</v>
      </c>
      <c r="C209" s="29">
        <v>587</v>
      </c>
      <c r="D209" s="28" t="s">
        <v>291</v>
      </c>
      <c r="E209" s="30">
        <v>1292.3000000000002</v>
      </c>
      <c r="F209" s="30">
        <v>-816.62</v>
      </c>
      <c r="G209" s="30">
        <v>0</v>
      </c>
      <c r="H209" s="30">
        <v>0</v>
      </c>
    </row>
    <row r="210" spans="2:8" x14ac:dyDescent="0.25">
      <c r="B210" s="28">
        <v>1</v>
      </c>
      <c r="C210" s="29">
        <v>392</v>
      </c>
      <c r="D210" s="28" t="s">
        <v>292</v>
      </c>
      <c r="E210" s="30">
        <v>96.78</v>
      </c>
      <c r="F210" s="30">
        <v>-96.78</v>
      </c>
      <c r="G210" s="30">
        <v>0</v>
      </c>
      <c r="H210" s="30">
        <v>0</v>
      </c>
    </row>
    <row r="211" spans="2:8" x14ac:dyDescent="0.25">
      <c r="B211" s="28">
        <v>1</v>
      </c>
      <c r="C211" s="29">
        <v>205</v>
      </c>
      <c r="D211" s="28" t="s">
        <v>335</v>
      </c>
      <c r="E211" s="30">
        <v>3536.35</v>
      </c>
      <c r="F211" s="30">
        <v>-3621.22</v>
      </c>
      <c r="G211" s="30">
        <v>882.5</v>
      </c>
      <c r="H211" s="30">
        <v>0</v>
      </c>
    </row>
    <row r="212" spans="2:8" x14ac:dyDescent="0.25">
      <c r="B212" s="28">
        <v>1</v>
      </c>
      <c r="C212" s="29"/>
      <c r="D212" s="28"/>
      <c r="E212" s="30"/>
      <c r="F212" s="30"/>
      <c r="G212" s="30"/>
      <c r="H212" s="30"/>
    </row>
    <row r="213" spans="2:8" x14ac:dyDescent="0.25">
      <c r="B213" s="28">
        <v>1</v>
      </c>
      <c r="C213" s="29"/>
      <c r="D213" s="28"/>
      <c r="E213" s="30"/>
      <c r="F213" s="30"/>
      <c r="G213" s="30"/>
      <c r="H213" s="30"/>
    </row>
    <row r="214" spans="2:8" x14ac:dyDescent="0.25">
      <c r="B214" s="28">
        <v>1</v>
      </c>
      <c r="C214" s="29"/>
      <c r="D214" s="28"/>
      <c r="E214" s="30"/>
      <c r="F214" s="30"/>
      <c r="G214" s="30"/>
      <c r="H214" s="30"/>
    </row>
    <row r="216" spans="2:8" x14ac:dyDescent="0.25">
      <c r="D216" s="32" t="s">
        <v>294</v>
      </c>
      <c r="E216" s="33">
        <f>SUM(E10:E214)</f>
        <v>163977.59999999998</v>
      </c>
      <c r="F216" s="33">
        <f>SUM(F10:F214)</f>
        <v>-107866.00999999991</v>
      </c>
      <c r="G216" s="33">
        <f>SUM(G10:G214)</f>
        <v>6036.25</v>
      </c>
      <c r="H216" s="33">
        <f>SUM(H10:H214)</f>
        <v>-88.75</v>
      </c>
    </row>
  </sheetData>
  <autoFilter ref="B9:H214" xr:uid="{B321D826-6E70-4CB7-9943-FAC449C51002}">
    <sortState xmlns:xlrd2="http://schemas.microsoft.com/office/spreadsheetml/2017/richdata2" ref="B10:H214">
      <sortCondition ref="D9:D214"/>
    </sortState>
  </autoFilter>
  <mergeCells count="1">
    <mergeCell ref="B6:E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643184-F561-498B-A166-75CA80B45537}">
  <dimension ref="B1:H216"/>
  <sheetViews>
    <sheetView workbookViewId="0">
      <selection activeCell="E230" sqref="E23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340</v>
      </c>
    </row>
    <row r="4" spans="2:8" ht="15.75" thickBot="1" x14ac:dyDescent="0.3">
      <c r="B4" s="21" t="s">
        <v>4</v>
      </c>
      <c r="C4" s="22" t="s">
        <v>342</v>
      </c>
    </row>
    <row r="6" spans="2:8" ht="15" customHeight="1" x14ac:dyDescent="0.25">
      <c r="B6" s="61" t="s">
        <v>339</v>
      </c>
      <c r="C6" s="62"/>
      <c r="D6" s="62"/>
      <c r="E6" s="63"/>
      <c r="F6" s="23"/>
      <c r="G6" s="23"/>
      <c r="H6" s="23"/>
    </row>
    <row r="7" spans="2:8" x14ac:dyDescent="0.25">
      <c r="B7" s="64"/>
      <c r="C7" s="65"/>
      <c r="D7" s="65"/>
      <c r="E7" s="66"/>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1</v>
      </c>
      <c r="C10" s="29">
        <v>579</v>
      </c>
      <c r="D10" s="28" t="s">
        <v>16</v>
      </c>
      <c r="E10" s="30">
        <v>116.8</v>
      </c>
      <c r="F10" s="30">
        <v>-128.05000000000001</v>
      </c>
      <c r="G10" s="30">
        <v>0</v>
      </c>
      <c r="H10" s="30">
        <v>0</v>
      </c>
    </row>
    <row r="11" spans="2:8" x14ac:dyDescent="0.25">
      <c r="B11" s="28">
        <v>1</v>
      </c>
      <c r="C11" s="29">
        <v>251</v>
      </c>
      <c r="D11" s="28" t="s">
        <v>296</v>
      </c>
      <c r="E11" s="30">
        <v>0</v>
      </c>
      <c r="F11" s="30">
        <v>0</v>
      </c>
      <c r="G11" s="30">
        <v>0</v>
      </c>
      <c r="H11" s="30">
        <v>0</v>
      </c>
    </row>
    <row r="12" spans="2:8" x14ac:dyDescent="0.25">
      <c r="B12" s="28">
        <v>1</v>
      </c>
      <c r="C12" s="29">
        <v>247</v>
      </c>
      <c r="D12" s="28" t="s">
        <v>296</v>
      </c>
      <c r="E12" s="30">
        <v>280.5</v>
      </c>
      <c r="F12" s="30">
        <v>0</v>
      </c>
      <c r="G12" s="30">
        <v>23.75</v>
      </c>
      <c r="H12" s="30">
        <v>0</v>
      </c>
    </row>
    <row r="13" spans="2:8" x14ac:dyDescent="0.25">
      <c r="B13" s="28">
        <v>1</v>
      </c>
      <c r="C13" s="29">
        <v>901</v>
      </c>
      <c r="D13" s="28" t="s">
        <v>19</v>
      </c>
      <c r="E13" s="30">
        <v>0</v>
      </c>
      <c r="F13" s="30">
        <v>-816</v>
      </c>
      <c r="G13" s="30">
        <v>0</v>
      </c>
      <c r="H13" s="30">
        <v>0</v>
      </c>
    </row>
    <row r="14" spans="2:8" x14ac:dyDescent="0.25">
      <c r="B14" s="28">
        <v>1</v>
      </c>
      <c r="C14" s="29">
        <v>195</v>
      </c>
      <c r="D14" s="28" t="s">
        <v>20</v>
      </c>
      <c r="E14" s="30">
        <v>0</v>
      </c>
      <c r="F14" s="30">
        <v>-1693.33</v>
      </c>
      <c r="G14" s="30">
        <v>0</v>
      </c>
      <c r="H14" s="30">
        <v>0</v>
      </c>
    </row>
    <row r="15" spans="2:8" x14ac:dyDescent="0.25">
      <c r="B15" s="28">
        <v>1</v>
      </c>
      <c r="C15" s="29">
        <v>663</v>
      </c>
      <c r="D15" s="28" t="s">
        <v>21</v>
      </c>
      <c r="E15" s="30">
        <v>2577.48</v>
      </c>
      <c r="F15" s="30">
        <v>-505.96</v>
      </c>
      <c r="G15" s="30">
        <v>0</v>
      </c>
      <c r="H15" s="30">
        <v>0</v>
      </c>
    </row>
    <row r="16" spans="2:8" x14ac:dyDescent="0.25">
      <c r="B16" s="28">
        <v>1</v>
      </c>
      <c r="C16" s="29">
        <v>196</v>
      </c>
      <c r="D16" s="28" t="s">
        <v>23</v>
      </c>
      <c r="E16" s="30">
        <v>3511.57</v>
      </c>
      <c r="F16" s="30">
        <v>-609.22</v>
      </c>
      <c r="G16" s="30">
        <v>343.75</v>
      </c>
      <c r="H16" s="30">
        <v>0</v>
      </c>
    </row>
    <row r="17" spans="2:8" x14ac:dyDescent="0.25">
      <c r="B17" s="28">
        <v>1</v>
      </c>
      <c r="C17" s="29">
        <v>261</v>
      </c>
      <c r="D17" s="28" t="s">
        <v>297</v>
      </c>
      <c r="E17" s="30">
        <v>276.60000000000002</v>
      </c>
      <c r="F17" s="30">
        <v>-6.04</v>
      </c>
      <c r="G17" s="30">
        <v>0</v>
      </c>
      <c r="H17" s="30">
        <v>0</v>
      </c>
    </row>
    <row r="18" spans="2:8" x14ac:dyDescent="0.25">
      <c r="B18" s="28">
        <v>1</v>
      </c>
      <c r="C18" s="29">
        <v>260</v>
      </c>
      <c r="D18" s="28" t="s">
        <v>298</v>
      </c>
      <c r="E18" s="30">
        <v>339.74</v>
      </c>
      <c r="F18" s="30">
        <v>0</v>
      </c>
      <c r="G18" s="30">
        <v>0</v>
      </c>
      <c r="H18" s="30">
        <v>0</v>
      </c>
    </row>
    <row r="19" spans="2:8" x14ac:dyDescent="0.25">
      <c r="B19" s="28">
        <v>1</v>
      </c>
      <c r="C19" s="29">
        <v>588</v>
      </c>
      <c r="D19" s="28" t="s">
        <v>24</v>
      </c>
      <c r="E19" s="30">
        <v>209.79</v>
      </c>
      <c r="F19" s="30">
        <v>-36.25</v>
      </c>
      <c r="G19" s="30">
        <v>21.25</v>
      </c>
      <c r="H19" s="30">
        <v>0</v>
      </c>
    </row>
    <row r="20" spans="2:8" x14ac:dyDescent="0.25">
      <c r="B20" s="28">
        <v>1</v>
      </c>
      <c r="C20" s="29">
        <v>1017</v>
      </c>
      <c r="D20" s="28" t="s">
        <v>27</v>
      </c>
      <c r="E20" s="30">
        <v>0</v>
      </c>
      <c r="F20" s="30">
        <v>0</v>
      </c>
      <c r="G20" s="30">
        <v>0</v>
      </c>
      <c r="H20" s="30">
        <v>0</v>
      </c>
    </row>
    <row r="21" spans="2:8" x14ac:dyDescent="0.25">
      <c r="B21" s="28">
        <v>1</v>
      </c>
      <c r="C21" s="29">
        <v>301</v>
      </c>
      <c r="D21" s="28" t="s">
        <v>28</v>
      </c>
      <c r="E21" s="30">
        <v>145.16999999999999</v>
      </c>
      <c r="F21" s="30">
        <v>-216.01</v>
      </c>
      <c r="G21" s="30">
        <v>0</v>
      </c>
      <c r="H21" s="30">
        <v>0</v>
      </c>
    </row>
    <row r="22" spans="2:8" x14ac:dyDescent="0.25">
      <c r="B22" s="28">
        <v>1</v>
      </c>
      <c r="C22" s="29">
        <v>791</v>
      </c>
      <c r="D22" s="28" t="s">
        <v>30</v>
      </c>
      <c r="E22" s="30">
        <v>129.04</v>
      </c>
      <c r="F22" s="30">
        <v>-40</v>
      </c>
      <c r="G22" s="30">
        <v>3.75</v>
      </c>
      <c r="H22" s="30">
        <v>0</v>
      </c>
    </row>
    <row r="23" spans="2:8" x14ac:dyDescent="0.25">
      <c r="B23" s="28">
        <v>1</v>
      </c>
      <c r="C23" s="29">
        <v>1027</v>
      </c>
      <c r="D23" s="28" t="s">
        <v>31</v>
      </c>
      <c r="E23" s="30">
        <v>866.68000000000006</v>
      </c>
      <c r="F23" s="30">
        <v>-2057.7199999999998</v>
      </c>
      <c r="G23" s="30">
        <v>3.75</v>
      </c>
      <c r="H23" s="30">
        <v>0</v>
      </c>
    </row>
    <row r="24" spans="2:8" x14ac:dyDescent="0.25">
      <c r="B24" s="28">
        <v>1</v>
      </c>
      <c r="C24" s="29">
        <v>1018</v>
      </c>
      <c r="D24" s="28" t="s">
        <v>34</v>
      </c>
      <c r="E24" s="30">
        <v>647.82000000000005</v>
      </c>
      <c r="F24" s="30">
        <v>-1719.5</v>
      </c>
      <c r="G24" s="30">
        <v>0</v>
      </c>
      <c r="H24" s="30">
        <v>0</v>
      </c>
    </row>
    <row r="25" spans="2:8" x14ac:dyDescent="0.25">
      <c r="B25" s="28">
        <v>1</v>
      </c>
      <c r="C25" s="29">
        <v>206</v>
      </c>
      <c r="D25" s="28" t="s">
        <v>36</v>
      </c>
      <c r="E25" s="30">
        <v>145.16999999999999</v>
      </c>
      <c r="F25" s="30">
        <v>0</v>
      </c>
      <c r="G25" s="30">
        <v>0</v>
      </c>
      <c r="H25" s="30">
        <v>0</v>
      </c>
    </row>
    <row r="26" spans="2:8" x14ac:dyDescent="0.25">
      <c r="B26" s="28">
        <v>1</v>
      </c>
      <c r="C26" s="29">
        <v>358</v>
      </c>
      <c r="D26" s="28" t="s">
        <v>37</v>
      </c>
      <c r="E26" s="30">
        <v>111.18</v>
      </c>
      <c r="F26" s="30">
        <v>-170.1</v>
      </c>
      <c r="G26" s="30">
        <v>0</v>
      </c>
      <c r="H26" s="30">
        <v>0</v>
      </c>
    </row>
    <row r="27" spans="2:8" x14ac:dyDescent="0.25">
      <c r="B27" s="28">
        <v>1</v>
      </c>
      <c r="C27" s="29">
        <v>589</v>
      </c>
      <c r="D27" s="28" t="s">
        <v>38</v>
      </c>
      <c r="E27" s="30">
        <v>161.84</v>
      </c>
      <c r="F27" s="30">
        <v>0</v>
      </c>
      <c r="G27" s="30">
        <v>5</v>
      </c>
      <c r="H27" s="30">
        <v>0</v>
      </c>
    </row>
    <row r="28" spans="2:8" x14ac:dyDescent="0.25">
      <c r="B28" s="28">
        <v>1</v>
      </c>
      <c r="C28" s="29">
        <v>366</v>
      </c>
      <c r="D28" s="28" t="s">
        <v>39</v>
      </c>
      <c r="E28" s="30">
        <v>109.44</v>
      </c>
      <c r="F28" s="30">
        <v>0</v>
      </c>
      <c r="G28" s="30">
        <v>0</v>
      </c>
      <c r="H28" s="30">
        <v>0</v>
      </c>
    </row>
    <row r="29" spans="2:8" x14ac:dyDescent="0.25">
      <c r="B29" s="28">
        <v>1</v>
      </c>
      <c r="C29" s="29">
        <v>822</v>
      </c>
      <c r="D29" s="28" t="s">
        <v>41</v>
      </c>
      <c r="E29" s="30">
        <v>2480.94</v>
      </c>
      <c r="F29" s="30">
        <v>0</v>
      </c>
      <c r="G29" s="30">
        <v>0</v>
      </c>
      <c r="H29" s="30">
        <v>0</v>
      </c>
    </row>
    <row r="30" spans="2:8" x14ac:dyDescent="0.25">
      <c r="B30" s="28">
        <v>1</v>
      </c>
      <c r="C30" s="29">
        <v>1003</v>
      </c>
      <c r="D30" s="28" t="s">
        <v>43</v>
      </c>
      <c r="E30" s="30">
        <v>370.26</v>
      </c>
      <c r="F30" s="30">
        <v>-370.26</v>
      </c>
      <c r="G30" s="30">
        <v>18.75</v>
      </c>
      <c r="H30" s="30">
        <v>0</v>
      </c>
    </row>
    <row r="31" spans="2:8" x14ac:dyDescent="0.25">
      <c r="B31" s="28">
        <v>1</v>
      </c>
      <c r="C31" s="29">
        <v>903</v>
      </c>
      <c r="D31" s="28" t="s">
        <v>45</v>
      </c>
      <c r="E31" s="30">
        <v>181.44</v>
      </c>
      <c r="F31" s="30">
        <v>-181.44</v>
      </c>
      <c r="G31" s="30">
        <v>0</v>
      </c>
      <c r="H31" s="30">
        <v>0</v>
      </c>
    </row>
    <row r="32" spans="2:8" x14ac:dyDescent="0.25">
      <c r="B32" s="28">
        <v>1</v>
      </c>
      <c r="C32" s="29">
        <v>792</v>
      </c>
      <c r="D32" s="28" t="s">
        <v>301</v>
      </c>
      <c r="E32" s="30">
        <v>0</v>
      </c>
      <c r="F32" s="30">
        <v>0</v>
      </c>
      <c r="G32" s="30">
        <v>0</v>
      </c>
      <c r="H32" s="30">
        <v>0</v>
      </c>
    </row>
    <row r="33" spans="2:8" x14ac:dyDescent="0.25">
      <c r="B33" s="28">
        <v>1</v>
      </c>
      <c r="C33" s="29">
        <v>634</v>
      </c>
      <c r="D33" s="28" t="s">
        <v>48</v>
      </c>
      <c r="E33" s="30">
        <v>140.16</v>
      </c>
      <c r="F33" s="30">
        <v>0</v>
      </c>
      <c r="G33" s="30">
        <v>0</v>
      </c>
      <c r="H33" s="30">
        <v>0</v>
      </c>
    </row>
    <row r="34" spans="2:8" x14ac:dyDescent="0.25">
      <c r="B34" s="28">
        <v>1</v>
      </c>
      <c r="C34" s="29">
        <v>664</v>
      </c>
      <c r="D34" s="28" t="s">
        <v>49</v>
      </c>
      <c r="E34" s="30">
        <v>881.28</v>
      </c>
      <c r="F34" s="30">
        <v>-2054.36</v>
      </c>
      <c r="G34" s="30">
        <v>0</v>
      </c>
      <c r="H34" s="30">
        <v>0</v>
      </c>
    </row>
    <row r="35" spans="2:8" x14ac:dyDescent="0.25">
      <c r="B35" s="28">
        <v>1</v>
      </c>
      <c r="C35" s="29">
        <v>580</v>
      </c>
      <c r="D35" s="28" t="s">
        <v>50</v>
      </c>
      <c r="E35" s="30">
        <v>150.28</v>
      </c>
      <c r="F35" s="30">
        <v>-184.03</v>
      </c>
      <c r="G35" s="30">
        <v>15</v>
      </c>
      <c r="H35" s="30">
        <v>0</v>
      </c>
    </row>
    <row r="36" spans="2:8" x14ac:dyDescent="0.25">
      <c r="B36" s="28">
        <v>1</v>
      </c>
      <c r="C36" s="29">
        <v>225</v>
      </c>
      <c r="D36" s="28" t="s">
        <v>51</v>
      </c>
      <c r="E36" s="30">
        <v>330.99</v>
      </c>
      <c r="F36" s="30">
        <v>-243.69</v>
      </c>
      <c r="G36" s="30">
        <v>0</v>
      </c>
      <c r="H36" s="30">
        <v>0</v>
      </c>
    </row>
    <row r="37" spans="2:8" x14ac:dyDescent="0.25">
      <c r="B37" s="28">
        <v>1</v>
      </c>
      <c r="C37" s="29">
        <v>1029</v>
      </c>
      <c r="D37" s="28" t="s">
        <v>53</v>
      </c>
      <c r="E37" s="30">
        <v>826.88</v>
      </c>
      <c r="F37" s="30">
        <v>-378.08</v>
      </c>
      <c r="G37" s="30">
        <v>0</v>
      </c>
      <c r="H37" s="30">
        <v>0</v>
      </c>
    </row>
    <row r="38" spans="2:8" x14ac:dyDescent="0.25">
      <c r="B38" s="28">
        <v>1</v>
      </c>
      <c r="C38" s="29">
        <v>197</v>
      </c>
      <c r="D38" s="28" t="s">
        <v>55</v>
      </c>
      <c r="E38" s="30">
        <v>975.07999999999993</v>
      </c>
      <c r="F38" s="30">
        <v>-2759.37</v>
      </c>
      <c r="G38" s="30">
        <v>0</v>
      </c>
      <c r="H38" s="30">
        <v>0</v>
      </c>
    </row>
    <row r="39" spans="2:8" x14ac:dyDescent="0.25">
      <c r="B39" s="28">
        <v>1</v>
      </c>
      <c r="C39" s="29">
        <v>793</v>
      </c>
      <c r="D39" s="28" t="s">
        <v>57</v>
      </c>
      <c r="E39" s="30">
        <v>489.28000000000003</v>
      </c>
      <c r="F39" s="30">
        <v>-489.28</v>
      </c>
      <c r="G39" s="30">
        <v>0</v>
      </c>
      <c r="H39" s="30">
        <v>0</v>
      </c>
    </row>
    <row r="40" spans="2:8" x14ac:dyDescent="0.25">
      <c r="B40" s="28">
        <v>1</v>
      </c>
      <c r="C40" s="29">
        <v>322</v>
      </c>
      <c r="D40" s="28" t="s">
        <v>58</v>
      </c>
      <c r="E40" s="30">
        <v>1086</v>
      </c>
      <c r="F40" s="30">
        <v>-628.89</v>
      </c>
      <c r="G40" s="30">
        <v>0</v>
      </c>
      <c r="H40" s="30">
        <v>0</v>
      </c>
    </row>
    <row r="41" spans="2:8" x14ac:dyDescent="0.25">
      <c r="B41" s="28">
        <v>1</v>
      </c>
      <c r="C41" s="29">
        <v>270</v>
      </c>
      <c r="D41" s="28" t="s">
        <v>303</v>
      </c>
      <c r="E41" s="30">
        <v>876.49</v>
      </c>
      <c r="F41" s="30">
        <v>-621.77</v>
      </c>
      <c r="G41" s="30">
        <v>43.75</v>
      </c>
      <c r="H41" s="30">
        <v>0</v>
      </c>
    </row>
    <row r="42" spans="2:8" x14ac:dyDescent="0.25">
      <c r="B42" s="28">
        <v>1</v>
      </c>
      <c r="C42" s="29">
        <v>665</v>
      </c>
      <c r="D42" s="28" t="s">
        <v>60</v>
      </c>
      <c r="E42" s="30">
        <v>1468.82</v>
      </c>
      <c r="F42" s="30">
        <v>-2976.84</v>
      </c>
      <c r="G42" s="30">
        <v>0</v>
      </c>
      <c r="H42" s="30">
        <v>0</v>
      </c>
    </row>
    <row r="43" spans="2:8" x14ac:dyDescent="0.25">
      <c r="B43" s="28">
        <v>1</v>
      </c>
      <c r="C43" s="29">
        <v>96</v>
      </c>
      <c r="D43" s="28" t="s">
        <v>61</v>
      </c>
      <c r="E43" s="30">
        <v>471.15</v>
      </c>
      <c r="F43" s="30">
        <v>-284.66000000000003</v>
      </c>
      <c r="G43" s="30">
        <v>0</v>
      </c>
      <c r="H43" s="30">
        <v>0</v>
      </c>
    </row>
    <row r="44" spans="2:8" x14ac:dyDescent="0.25">
      <c r="B44" s="28">
        <v>1</v>
      </c>
      <c r="C44" s="29">
        <v>216</v>
      </c>
      <c r="D44" s="28" t="s">
        <v>63</v>
      </c>
      <c r="E44" s="30">
        <v>319.77</v>
      </c>
      <c r="F44" s="30">
        <v>-319.77</v>
      </c>
      <c r="G44" s="30">
        <v>0</v>
      </c>
      <c r="H44" s="30">
        <v>0</v>
      </c>
    </row>
    <row r="45" spans="2:8" x14ac:dyDescent="0.25">
      <c r="B45" s="28">
        <v>1</v>
      </c>
      <c r="C45" s="29">
        <v>794</v>
      </c>
      <c r="D45" s="28" t="s">
        <v>65</v>
      </c>
      <c r="E45" s="30">
        <v>142.32</v>
      </c>
      <c r="F45" s="30">
        <v>-810.54</v>
      </c>
      <c r="G45" s="30">
        <v>0</v>
      </c>
      <c r="H45" s="30">
        <v>0</v>
      </c>
    </row>
    <row r="46" spans="2:8" x14ac:dyDescent="0.25">
      <c r="B46" s="28">
        <v>1</v>
      </c>
      <c r="C46" s="29">
        <v>739</v>
      </c>
      <c r="D46" s="28" t="s">
        <v>66</v>
      </c>
      <c r="E46" s="30">
        <v>109.44</v>
      </c>
      <c r="F46" s="30">
        <v>-116.94</v>
      </c>
      <c r="G46" s="30">
        <v>0</v>
      </c>
      <c r="H46" s="30">
        <v>0</v>
      </c>
    </row>
    <row r="47" spans="2:8" x14ac:dyDescent="0.25">
      <c r="B47" s="28">
        <v>1</v>
      </c>
      <c r="C47" s="29">
        <v>286</v>
      </c>
      <c r="D47" s="28" t="s">
        <v>67</v>
      </c>
      <c r="E47" s="30">
        <v>0</v>
      </c>
      <c r="F47" s="30">
        <v>0</v>
      </c>
      <c r="G47" s="30">
        <v>0</v>
      </c>
      <c r="H47" s="30">
        <v>0</v>
      </c>
    </row>
    <row r="48" spans="2:8" x14ac:dyDescent="0.25">
      <c r="B48" s="28">
        <v>1</v>
      </c>
      <c r="C48" s="29">
        <v>851</v>
      </c>
      <c r="D48" s="28" t="s">
        <v>68</v>
      </c>
      <c r="E48" s="30">
        <v>5521.88</v>
      </c>
      <c r="F48" s="30">
        <v>-1503</v>
      </c>
      <c r="G48" s="30">
        <v>0</v>
      </c>
      <c r="H48" s="30">
        <v>0</v>
      </c>
    </row>
    <row r="49" spans="2:8" x14ac:dyDescent="0.25">
      <c r="B49" s="28">
        <v>1</v>
      </c>
      <c r="C49" s="29">
        <v>581</v>
      </c>
      <c r="D49" s="28" t="s">
        <v>69</v>
      </c>
      <c r="E49" s="30">
        <v>272.16000000000003</v>
      </c>
      <c r="F49" s="30">
        <v>-277.16000000000003</v>
      </c>
      <c r="G49" s="30">
        <v>0</v>
      </c>
      <c r="H49" s="30">
        <v>0</v>
      </c>
    </row>
    <row r="50" spans="2:8" x14ac:dyDescent="0.25">
      <c r="B50" s="28">
        <v>1</v>
      </c>
      <c r="C50" s="29">
        <v>681</v>
      </c>
      <c r="D50" s="28" t="s">
        <v>70</v>
      </c>
      <c r="E50" s="30">
        <v>1356.03</v>
      </c>
      <c r="F50" s="30">
        <v>-1991.77</v>
      </c>
      <c r="G50" s="30">
        <v>0</v>
      </c>
      <c r="H50" s="30">
        <v>0</v>
      </c>
    </row>
    <row r="51" spans="2:8" x14ac:dyDescent="0.25">
      <c r="B51" s="28">
        <v>1</v>
      </c>
      <c r="C51" s="29">
        <v>103</v>
      </c>
      <c r="D51" s="28" t="s">
        <v>71</v>
      </c>
      <c r="E51" s="30">
        <v>150.28</v>
      </c>
      <c r="F51" s="30">
        <v>-64.52</v>
      </c>
      <c r="G51" s="30">
        <v>0</v>
      </c>
      <c r="H51" s="30">
        <v>0</v>
      </c>
    </row>
    <row r="52" spans="2:8" x14ac:dyDescent="0.25">
      <c r="B52" s="28">
        <v>1</v>
      </c>
      <c r="C52" s="29">
        <v>781</v>
      </c>
      <c r="D52" s="28" t="s">
        <v>72</v>
      </c>
      <c r="E52" s="30">
        <v>96.78</v>
      </c>
      <c r="F52" s="30">
        <v>0</v>
      </c>
      <c r="G52" s="30">
        <v>0</v>
      </c>
      <c r="H52" s="30">
        <v>0</v>
      </c>
    </row>
    <row r="53" spans="2:8" x14ac:dyDescent="0.25">
      <c r="B53" s="28">
        <v>1</v>
      </c>
      <c r="C53" s="29">
        <v>1025</v>
      </c>
      <c r="D53" s="28" t="s">
        <v>73</v>
      </c>
      <c r="E53" s="30">
        <v>0</v>
      </c>
      <c r="F53" s="30">
        <v>-113.04</v>
      </c>
      <c r="G53" s="30">
        <v>0</v>
      </c>
      <c r="H53" s="30">
        <v>0</v>
      </c>
    </row>
    <row r="54" spans="2:8" x14ac:dyDescent="0.25">
      <c r="B54" s="28">
        <v>1</v>
      </c>
      <c r="C54" s="29">
        <v>276</v>
      </c>
      <c r="D54" s="28" t="s">
        <v>304</v>
      </c>
      <c r="E54" s="30">
        <v>1623</v>
      </c>
      <c r="F54" s="30">
        <v>0</v>
      </c>
      <c r="G54" s="30">
        <v>0</v>
      </c>
      <c r="H54" s="30">
        <v>0</v>
      </c>
    </row>
    <row r="55" spans="2:8" x14ac:dyDescent="0.25">
      <c r="B55" s="28">
        <v>1</v>
      </c>
      <c r="C55" s="29">
        <v>852</v>
      </c>
      <c r="D55" s="28" t="s">
        <v>76</v>
      </c>
      <c r="E55" s="30">
        <v>226.8</v>
      </c>
      <c r="F55" s="30">
        <v>0</v>
      </c>
      <c r="G55" s="30">
        <v>0</v>
      </c>
      <c r="H55" s="30">
        <v>0</v>
      </c>
    </row>
    <row r="56" spans="2:8" x14ac:dyDescent="0.25">
      <c r="B56" s="28">
        <v>1</v>
      </c>
      <c r="C56" s="29">
        <v>217</v>
      </c>
      <c r="D56" s="28" t="s">
        <v>77</v>
      </c>
      <c r="E56" s="30">
        <v>48.39</v>
      </c>
      <c r="F56" s="30">
        <v>-140.16</v>
      </c>
      <c r="G56" s="30">
        <v>0</v>
      </c>
      <c r="H56" s="30">
        <v>0</v>
      </c>
    </row>
    <row r="57" spans="2:8" x14ac:dyDescent="0.25">
      <c r="B57" s="28">
        <v>1</v>
      </c>
      <c r="C57" s="29">
        <v>1168</v>
      </c>
      <c r="D57" s="28" t="s">
        <v>78</v>
      </c>
      <c r="E57" s="30">
        <v>549</v>
      </c>
      <c r="F57" s="30">
        <v>0</v>
      </c>
      <c r="G57" s="30">
        <v>0</v>
      </c>
      <c r="H57" s="30">
        <v>0</v>
      </c>
    </row>
    <row r="58" spans="2:8" x14ac:dyDescent="0.25">
      <c r="B58" s="28">
        <v>1</v>
      </c>
      <c r="C58" s="29">
        <v>426</v>
      </c>
      <c r="D58" s="28" t="s">
        <v>79</v>
      </c>
      <c r="E58" s="30">
        <v>128.47999999999999</v>
      </c>
      <c r="F58" s="30">
        <v>-364.65</v>
      </c>
      <c r="G58" s="30">
        <v>0</v>
      </c>
      <c r="H58" s="30">
        <v>0</v>
      </c>
    </row>
    <row r="59" spans="2:8" x14ac:dyDescent="0.25">
      <c r="B59" s="28">
        <v>1</v>
      </c>
      <c r="C59" s="29">
        <v>1342</v>
      </c>
      <c r="D59" s="28" t="s">
        <v>305</v>
      </c>
      <c r="E59" s="30">
        <v>32.26</v>
      </c>
      <c r="F59" s="30">
        <v>-32.26</v>
      </c>
      <c r="G59" s="30">
        <v>0</v>
      </c>
      <c r="H59" s="30">
        <v>0</v>
      </c>
    </row>
    <row r="60" spans="2:8" x14ac:dyDescent="0.25">
      <c r="B60" s="28">
        <v>1</v>
      </c>
      <c r="C60" s="29">
        <v>393</v>
      </c>
      <c r="D60" s="28" t="s">
        <v>83</v>
      </c>
      <c r="E60" s="30">
        <v>166.04</v>
      </c>
      <c r="F60" s="30">
        <v>-353.94</v>
      </c>
      <c r="G60" s="30">
        <v>1.25</v>
      </c>
      <c r="H60" s="30">
        <v>0</v>
      </c>
    </row>
    <row r="61" spans="2:8" x14ac:dyDescent="0.25">
      <c r="B61" s="28">
        <v>1</v>
      </c>
      <c r="C61" s="29">
        <v>367</v>
      </c>
      <c r="D61" s="28" t="s">
        <v>84</v>
      </c>
      <c r="E61" s="30">
        <v>150.28</v>
      </c>
      <c r="F61" s="30">
        <v>-150.28</v>
      </c>
      <c r="G61" s="30">
        <v>2.5</v>
      </c>
      <c r="H61" s="30">
        <v>0</v>
      </c>
    </row>
    <row r="62" spans="2:8" x14ac:dyDescent="0.25">
      <c r="B62" s="28">
        <v>1</v>
      </c>
      <c r="C62" s="29">
        <v>356</v>
      </c>
      <c r="D62" s="28" t="s">
        <v>85</v>
      </c>
      <c r="E62" s="30">
        <v>407.56</v>
      </c>
      <c r="F62" s="30">
        <v>0</v>
      </c>
      <c r="G62" s="30">
        <v>0</v>
      </c>
      <c r="H62" s="30">
        <v>0</v>
      </c>
    </row>
    <row r="63" spans="2:8" x14ac:dyDescent="0.25">
      <c r="B63" s="28">
        <v>1</v>
      </c>
      <c r="C63" s="29">
        <v>1013</v>
      </c>
      <c r="D63" s="28" t="s">
        <v>307</v>
      </c>
      <c r="E63" s="30">
        <v>198.45</v>
      </c>
      <c r="F63" s="30">
        <v>0</v>
      </c>
      <c r="G63" s="30">
        <v>0</v>
      </c>
      <c r="H63" s="30">
        <v>0</v>
      </c>
    </row>
    <row r="64" spans="2:8" x14ac:dyDescent="0.25">
      <c r="B64" s="28">
        <v>1</v>
      </c>
      <c r="C64" s="29">
        <v>323</v>
      </c>
      <c r="D64" s="28" t="s">
        <v>89</v>
      </c>
      <c r="E64" s="30">
        <v>64.52</v>
      </c>
      <c r="F64" s="30">
        <v>-64.52</v>
      </c>
      <c r="G64" s="30">
        <v>0</v>
      </c>
      <c r="H64" s="30">
        <v>0</v>
      </c>
    </row>
    <row r="65" spans="2:8" x14ac:dyDescent="0.25">
      <c r="B65" s="28">
        <v>1</v>
      </c>
      <c r="C65" s="29">
        <v>368</v>
      </c>
      <c r="D65" s="28" t="s">
        <v>91</v>
      </c>
      <c r="E65" s="30">
        <v>238.14</v>
      </c>
      <c r="F65" s="30">
        <v>0</v>
      </c>
      <c r="G65" s="30">
        <v>0</v>
      </c>
      <c r="H65" s="30">
        <v>0</v>
      </c>
    </row>
    <row r="66" spans="2:8" x14ac:dyDescent="0.25">
      <c r="B66" s="28">
        <v>1</v>
      </c>
      <c r="C66" s="29">
        <v>332</v>
      </c>
      <c r="D66" s="28" t="s">
        <v>92</v>
      </c>
      <c r="E66" s="30">
        <v>2479.9800000000005</v>
      </c>
      <c r="F66" s="30">
        <v>-1268.52</v>
      </c>
      <c r="G66" s="30">
        <v>0</v>
      </c>
      <c r="H66" s="30">
        <v>0</v>
      </c>
    </row>
    <row r="67" spans="2:8" x14ac:dyDescent="0.25">
      <c r="B67" s="28">
        <v>1</v>
      </c>
      <c r="C67" s="29">
        <v>1019</v>
      </c>
      <c r="D67" s="28" t="s">
        <v>96</v>
      </c>
      <c r="E67" s="30">
        <v>2062.8000000000002</v>
      </c>
      <c r="F67" s="30">
        <v>-400.32</v>
      </c>
      <c r="G67" s="30">
        <v>0</v>
      </c>
      <c r="H67" s="30">
        <v>0</v>
      </c>
    </row>
    <row r="68" spans="2:8" x14ac:dyDescent="0.25">
      <c r="B68" s="28">
        <v>1</v>
      </c>
      <c r="C68" s="29">
        <v>264</v>
      </c>
      <c r="D68" s="28" t="s">
        <v>97</v>
      </c>
      <c r="E68" s="30">
        <v>113.04</v>
      </c>
      <c r="F68" s="30">
        <v>0</v>
      </c>
      <c r="G68" s="30">
        <v>0</v>
      </c>
      <c r="H68" s="30">
        <v>0</v>
      </c>
    </row>
    <row r="69" spans="2:8" x14ac:dyDescent="0.25">
      <c r="B69" s="28">
        <v>1</v>
      </c>
      <c r="C69" s="29">
        <v>330</v>
      </c>
      <c r="D69" s="28" t="s">
        <v>309</v>
      </c>
      <c r="E69" s="30">
        <v>642.33000000000004</v>
      </c>
      <c r="F69" s="30">
        <v>-757.53</v>
      </c>
      <c r="G69" s="30">
        <v>0</v>
      </c>
      <c r="H69" s="30">
        <v>0</v>
      </c>
    </row>
    <row r="70" spans="2:8" x14ac:dyDescent="0.25">
      <c r="B70" s="28">
        <v>1</v>
      </c>
      <c r="C70" s="29">
        <v>333</v>
      </c>
      <c r="D70" s="28" t="s">
        <v>101</v>
      </c>
      <c r="E70" s="30">
        <v>0</v>
      </c>
      <c r="F70" s="30">
        <v>-1463.4</v>
      </c>
      <c r="G70" s="30">
        <v>0</v>
      </c>
      <c r="H70" s="30">
        <v>0</v>
      </c>
    </row>
    <row r="71" spans="2:8" x14ac:dyDescent="0.25">
      <c r="B71" s="28">
        <v>1</v>
      </c>
      <c r="C71" s="29">
        <v>827</v>
      </c>
      <c r="D71" s="28" t="s">
        <v>102</v>
      </c>
      <c r="E71" s="30">
        <v>64.52</v>
      </c>
      <c r="F71" s="30">
        <v>0</v>
      </c>
      <c r="G71" s="30">
        <v>0</v>
      </c>
      <c r="H71" s="30">
        <v>0</v>
      </c>
    </row>
    <row r="72" spans="2:8" x14ac:dyDescent="0.25">
      <c r="B72" s="28">
        <v>1</v>
      </c>
      <c r="C72" s="29">
        <v>1020</v>
      </c>
      <c r="D72" s="28" t="s">
        <v>104</v>
      </c>
      <c r="E72" s="30">
        <v>7870.3199999999933</v>
      </c>
      <c r="F72" s="30">
        <v>-35.58</v>
      </c>
      <c r="G72" s="30">
        <v>0</v>
      </c>
      <c r="H72" s="30">
        <v>0</v>
      </c>
    </row>
    <row r="73" spans="2:8" x14ac:dyDescent="0.25">
      <c r="B73" s="28">
        <v>1</v>
      </c>
      <c r="C73" s="29">
        <v>199</v>
      </c>
      <c r="D73" s="28" t="s">
        <v>105</v>
      </c>
      <c r="E73" s="30">
        <v>5092.29</v>
      </c>
      <c r="F73" s="30">
        <v>-10202.02</v>
      </c>
      <c r="G73" s="30">
        <v>0</v>
      </c>
      <c r="H73" s="30">
        <v>0</v>
      </c>
    </row>
    <row r="74" spans="2:8" x14ac:dyDescent="0.25">
      <c r="B74" s="28">
        <v>1</v>
      </c>
      <c r="C74" s="29">
        <v>853</v>
      </c>
      <c r="D74" s="28" t="s">
        <v>106</v>
      </c>
      <c r="E74" s="30">
        <v>319.77</v>
      </c>
      <c r="F74" s="30">
        <v>0</v>
      </c>
      <c r="G74" s="30">
        <v>5</v>
      </c>
      <c r="H74" s="30">
        <v>0</v>
      </c>
    </row>
    <row r="75" spans="2:8" x14ac:dyDescent="0.25">
      <c r="B75" s="28">
        <v>1</v>
      </c>
      <c r="C75" s="29">
        <v>222</v>
      </c>
      <c r="D75" s="28" t="s">
        <v>108</v>
      </c>
      <c r="E75" s="30">
        <v>1895.3999999999999</v>
      </c>
      <c r="F75" s="30">
        <v>-1512.18</v>
      </c>
      <c r="G75" s="30">
        <v>62.5</v>
      </c>
      <c r="H75" s="30">
        <v>0</v>
      </c>
    </row>
    <row r="76" spans="2:8" x14ac:dyDescent="0.25">
      <c r="B76" s="28">
        <v>1</v>
      </c>
      <c r="C76" s="29">
        <v>904</v>
      </c>
      <c r="D76" s="28" t="s">
        <v>109</v>
      </c>
      <c r="E76" s="30">
        <v>111.18</v>
      </c>
      <c r="F76" s="30">
        <v>-197.9</v>
      </c>
      <c r="G76" s="30">
        <v>2.5</v>
      </c>
      <c r="H76" s="30">
        <v>0</v>
      </c>
    </row>
    <row r="77" spans="2:8" x14ac:dyDescent="0.25">
      <c r="B77" s="28">
        <v>1</v>
      </c>
      <c r="C77" s="29">
        <v>262</v>
      </c>
      <c r="D77" s="28" t="s">
        <v>110</v>
      </c>
      <c r="E77" s="30">
        <v>280.5</v>
      </c>
      <c r="F77" s="30">
        <v>0</v>
      </c>
      <c r="G77" s="30">
        <v>0</v>
      </c>
      <c r="H77" s="30">
        <v>0</v>
      </c>
    </row>
    <row r="78" spans="2:8" x14ac:dyDescent="0.25">
      <c r="B78" s="28">
        <v>1</v>
      </c>
      <c r="C78" s="29">
        <v>798</v>
      </c>
      <c r="D78" s="28" t="s">
        <v>112</v>
      </c>
      <c r="E78" s="30">
        <v>286.11</v>
      </c>
      <c r="F78" s="30">
        <v>-185.01</v>
      </c>
      <c r="G78" s="30">
        <v>11.25</v>
      </c>
      <c r="H78" s="30">
        <v>0</v>
      </c>
    </row>
    <row r="79" spans="2:8" x14ac:dyDescent="0.25">
      <c r="B79" s="28">
        <v>1</v>
      </c>
      <c r="C79" s="29">
        <v>671</v>
      </c>
      <c r="D79" s="28" t="s">
        <v>114</v>
      </c>
      <c r="E79" s="30">
        <v>517.68000000000006</v>
      </c>
      <c r="F79" s="30">
        <v>-2867.8700000000003</v>
      </c>
      <c r="G79" s="30">
        <v>0</v>
      </c>
      <c r="H79" s="30">
        <v>0</v>
      </c>
    </row>
    <row r="80" spans="2:8" x14ac:dyDescent="0.25">
      <c r="B80" s="28">
        <v>1</v>
      </c>
      <c r="C80" s="29">
        <v>824</v>
      </c>
      <c r="D80" s="28" t="s">
        <v>115</v>
      </c>
      <c r="E80" s="30">
        <v>80.650000000000006</v>
      </c>
      <c r="F80" s="30">
        <v>-80.650000000000006</v>
      </c>
      <c r="G80" s="30">
        <v>0</v>
      </c>
      <c r="H80" s="30">
        <v>0</v>
      </c>
    </row>
    <row r="81" spans="2:8" x14ac:dyDescent="0.25">
      <c r="B81" s="28">
        <v>1</v>
      </c>
      <c r="C81" s="29">
        <v>887</v>
      </c>
      <c r="D81" s="28" t="s">
        <v>117</v>
      </c>
      <c r="E81" s="30">
        <v>177.9</v>
      </c>
      <c r="F81" s="30">
        <v>0</v>
      </c>
      <c r="G81" s="30">
        <v>0</v>
      </c>
      <c r="H81" s="30">
        <v>0</v>
      </c>
    </row>
    <row r="82" spans="2:8" x14ac:dyDescent="0.25">
      <c r="B82" s="28">
        <v>1</v>
      </c>
      <c r="C82" s="29">
        <v>324</v>
      </c>
      <c r="D82" s="28" t="s">
        <v>118</v>
      </c>
      <c r="E82" s="30">
        <v>113.04</v>
      </c>
      <c r="F82" s="30">
        <v>-222.48000000000002</v>
      </c>
      <c r="G82" s="30">
        <v>0</v>
      </c>
      <c r="H82" s="30">
        <v>0</v>
      </c>
    </row>
    <row r="83" spans="2:8" x14ac:dyDescent="0.25">
      <c r="B83" s="28">
        <v>1</v>
      </c>
      <c r="C83" s="29">
        <v>888</v>
      </c>
      <c r="D83" s="28" t="s">
        <v>119</v>
      </c>
      <c r="E83" s="30">
        <v>209.79</v>
      </c>
      <c r="F83" s="30">
        <v>-209.79</v>
      </c>
      <c r="G83" s="30">
        <v>2.5</v>
      </c>
      <c r="H83" s="30">
        <v>0</v>
      </c>
    </row>
    <row r="84" spans="2:8" x14ac:dyDescent="0.25">
      <c r="B84" s="28">
        <v>1</v>
      </c>
      <c r="C84" s="29">
        <v>1179</v>
      </c>
      <c r="D84" s="28" t="s">
        <v>120</v>
      </c>
      <c r="E84" s="30">
        <v>128.47999999999999</v>
      </c>
      <c r="F84" s="30">
        <v>-128.47999999999999</v>
      </c>
      <c r="G84" s="30">
        <v>0</v>
      </c>
      <c r="H84" s="30">
        <v>0</v>
      </c>
    </row>
    <row r="85" spans="2:8" x14ac:dyDescent="0.25">
      <c r="B85" s="28">
        <v>1</v>
      </c>
      <c r="C85" s="29">
        <v>597</v>
      </c>
      <c r="D85" s="28" t="s">
        <v>121</v>
      </c>
      <c r="E85" s="30">
        <v>0</v>
      </c>
      <c r="F85" s="30">
        <v>0</v>
      </c>
      <c r="G85" s="30">
        <v>0</v>
      </c>
      <c r="H85" s="30">
        <v>0</v>
      </c>
    </row>
    <row r="86" spans="2:8" x14ac:dyDescent="0.25">
      <c r="B86" s="28">
        <v>1</v>
      </c>
      <c r="C86" s="29">
        <v>280</v>
      </c>
      <c r="D86" s="28" t="s">
        <v>122</v>
      </c>
      <c r="E86" s="30">
        <v>0</v>
      </c>
      <c r="F86" s="30">
        <v>-1490.5</v>
      </c>
      <c r="G86" s="30">
        <v>0</v>
      </c>
      <c r="H86" s="30">
        <v>0</v>
      </c>
    </row>
    <row r="87" spans="2:8" x14ac:dyDescent="0.25">
      <c r="B87" s="28">
        <v>1</v>
      </c>
      <c r="C87" s="29">
        <v>666</v>
      </c>
      <c r="D87" s="28" t="s">
        <v>123</v>
      </c>
      <c r="E87" s="30">
        <v>866.82</v>
      </c>
      <c r="F87" s="30">
        <v>-916.82</v>
      </c>
      <c r="G87" s="30">
        <v>0</v>
      </c>
      <c r="H87" s="30">
        <v>0</v>
      </c>
    </row>
    <row r="88" spans="2:8" x14ac:dyDescent="0.25">
      <c r="B88" s="28">
        <v>1</v>
      </c>
      <c r="C88" s="29">
        <v>1021</v>
      </c>
      <c r="D88" s="28" t="s">
        <v>312</v>
      </c>
      <c r="E88" s="30">
        <v>0</v>
      </c>
      <c r="F88" s="30">
        <v>-694.73</v>
      </c>
      <c r="G88" s="30">
        <v>0</v>
      </c>
      <c r="H88" s="30">
        <v>0</v>
      </c>
    </row>
    <row r="89" spans="2:8" x14ac:dyDescent="0.25">
      <c r="B89" s="28">
        <v>1</v>
      </c>
      <c r="C89" s="29">
        <v>4955</v>
      </c>
      <c r="D89" s="28" t="s">
        <v>125</v>
      </c>
      <c r="E89" s="30">
        <v>1325.49</v>
      </c>
      <c r="F89" s="30">
        <v>0</v>
      </c>
      <c r="G89" s="30">
        <v>0</v>
      </c>
      <c r="H89" s="30">
        <v>0</v>
      </c>
    </row>
    <row r="90" spans="2:8" x14ac:dyDescent="0.25">
      <c r="B90" s="28">
        <v>1</v>
      </c>
      <c r="C90" s="29">
        <v>740</v>
      </c>
      <c r="D90" s="28" t="s">
        <v>126</v>
      </c>
      <c r="E90" s="30">
        <v>0</v>
      </c>
      <c r="F90" s="30">
        <v>0</v>
      </c>
      <c r="G90" s="30">
        <v>0</v>
      </c>
      <c r="H90" s="30">
        <v>0</v>
      </c>
    </row>
    <row r="91" spans="2:8" x14ac:dyDescent="0.25">
      <c r="B91" s="28">
        <v>1</v>
      </c>
      <c r="C91" s="29">
        <v>435</v>
      </c>
      <c r="D91" s="28" t="s">
        <v>127</v>
      </c>
      <c r="E91" s="30">
        <v>319.77</v>
      </c>
      <c r="F91" s="30">
        <v>0</v>
      </c>
      <c r="G91" s="30">
        <v>0</v>
      </c>
      <c r="H91" s="30">
        <v>0</v>
      </c>
    </row>
    <row r="92" spans="2:8" x14ac:dyDescent="0.25">
      <c r="B92" s="28">
        <v>1</v>
      </c>
      <c r="C92" s="29">
        <v>218</v>
      </c>
      <c r="D92" s="28" t="s">
        <v>128</v>
      </c>
      <c r="E92" s="30">
        <v>181.44</v>
      </c>
      <c r="F92" s="30">
        <v>-16.13</v>
      </c>
      <c r="G92" s="30">
        <v>0</v>
      </c>
      <c r="H92" s="30">
        <v>0</v>
      </c>
    </row>
    <row r="93" spans="2:8" x14ac:dyDescent="0.25">
      <c r="B93" s="28">
        <v>1</v>
      </c>
      <c r="C93" s="29">
        <v>797</v>
      </c>
      <c r="D93" s="28" t="s">
        <v>129</v>
      </c>
      <c r="E93" s="30">
        <v>96.78</v>
      </c>
      <c r="F93" s="30">
        <v>-175.77</v>
      </c>
      <c r="G93" s="30">
        <v>0</v>
      </c>
      <c r="H93" s="30">
        <v>0</v>
      </c>
    </row>
    <row r="94" spans="2:8" x14ac:dyDescent="0.25">
      <c r="B94" s="28">
        <v>1</v>
      </c>
      <c r="C94" s="29">
        <v>459</v>
      </c>
      <c r="D94" s="28" t="s">
        <v>130</v>
      </c>
      <c r="E94" s="30">
        <v>442.26</v>
      </c>
      <c r="F94" s="30">
        <v>-1125.6600000000001</v>
      </c>
      <c r="G94" s="30">
        <v>3.75</v>
      </c>
      <c r="H94" s="30">
        <v>0</v>
      </c>
    </row>
    <row r="95" spans="2:8" x14ac:dyDescent="0.25">
      <c r="B95" s="28">
        <v>1</v>
      </c>
      <c r="C95" s="29">
        <v>183</v>
      </c>
      <c r="D95" s="28" t="s">
        <v>132</v>
      </c>
      <c r="E95" s="30">
        <v>539.32000000000005</v>
      </c>
      <c r="F95" s="30">
        <v>-541.82000000000005</v>
      </c>
      <c r="G95" s="30">
        <v>0</v>
      </c>
      <c r="H95" s="30">
        <v>0</v>
      </c>
    </row>
    <row r="96" spans="2:8" x14ac:dyDescent="0.25">
      <c r="B96" s="28">
        <v>1</v>
      </c>
      <c r="C96" s="29">
        <v>582</v>
      </c>
      <c r="D96" s="28" t="s">
        <v>135</v>
      </c>
      <c r="E96" s="30">
        <v>2062.8000000000002</v>
      </c>
      <c r="F96" s="30">
        <v>0</v>
      </c>
      <c r="G96" s="30">
        <v>21.25</v>
      </c>
      <c r="H96" s="30">
        <v>0</v>
      </c>
    </row>
    <row r="97" spans="2:8" x14ac:dyDescent="0.25">
      <c r="B97" s="28">
        <v>1</v>
      </c>
      <c r="C97" s="29">
        <v>369</v>
      </c>
      <c r="D97" s="28" t="s">
        <v>136</v>
      </c>
      <c r="E97" s="30">
        <v>116.8</v>
      </c>
      <c r="F97" s="30">
        <v>0</v>
      </c>
      <c r="G97" s="30">
        <v>2.5</v>
      </c>
      <c r="H97" s="30">
        <v>0</v>
      </c>
    </row>
    <row r="98" spans="2:8" x14ac:dyDescent="0.25">
      <c r="B98" s="28">
        <v>1</v>
      </c>
      <c r="C98" s="29">
        <v>583</v>
      </c>
      <c r="D98" s="28" t="s">
        <v>313</v>
      </c>
      <c r="E98" s="30">
        <v>192.78</v>
      </c>
      <c r="F98" s="30">
        <v>-69.52</v>
      </c>
      <c r="G98" s="30">
        <v>0</v>
      </c>
      <c r="H98" s="30">
        <v>0</v>
      </c>
    </row>
    <row r="99" spans="2:8" x14ac:dyDescent="0.25">
      <c r="B99" s="28">
        <v>1</v>
      </c>
      <c r="C99" s="29">
        <v>4581</v>
      </c>
      <c r="D99" s="28" t="s">
        <v>141</v>
      </c>
      <c r="E99" s="30">
        <v>6792.6600000000008</v>
      </c>
      <c r="F99" s="30">
        <v>-107.73</v>
      </c>
      <c r="G99" s="30">
        <v>103.75</v>
      </c>
      <c r="H99" s="30">
        <v>0</v>
      </c>
    </row>
    <row r="100" spans="2:8" x14ac:dyDescent="0.25">
      <c r="B100" s="28">
        <v>1</v>
      </c>
      <c r="C100" s="29">
        <v>101</v>
      </c>
      <c r="D100" s="28" t="s">
        <v>142</v>
      </c>
      <c r="E100" s="30">
        <v>145.16999999999999</v>
      </c>
      <c r="F100" s="30">
        <v>-15</v>
      </c>
      <c r="G100" s="30">
        <v>0</v>
      </c>
      <c r="H100" s="30">
        <v>0</v>
      </c>
    </row>
    <row r="101" spans="2:8" x14ac:dyDescent="0.25">
      <c r="B101" s="28">
        <v>1</v>
      </c>
      <c r="C101" s="29">
        <v>281</v>
      </c>
      <c r="D101" s="28" t="s">
        <v>143</v>
      </c>
      <c r="E101" s="30">
        <v>2344.65</v>
      </c>
      <c r="F101" s="30">
        <v>-3963.8</v>
      </c>
      <c r="G101" s="30">
        <v>0</v>
      </c>
      <c r="H101" s="30">
        <v>0</v>
      </c>
    </row>
    <row r="102" spans="2:8" x14ac:dyDescent="0.25">
      <c r="B102" s="28">
        <v>1</v>
      </c>
      <c r="C102" s="29">
        <v>5361</v>
      </c>
      <c r="D102" s="28" t="s">
        <v>144</v>
      </c>
      <c r="E102" s="30">
        <v>0</v>
      </c>
      <c r="F102" s="30">
        <v>0</v>
      </c>
      <c r="G102" s="30">
        <v>0</v>
      </c>
      <c r="H102" s="30">
        <v>0</v>
      </c>
    </row>
    <row r="103" spans="2:8" x14ac:dyDescent="0.25">
      <c r="B103" s="28">
        <v>1</v>
      </c>
      <c r="C103" s="29">
        <v>584</v>
      </c>
      <c r="D103" s="28" t="s">
        <v>145</v>
      </c>
      <c r="E103" s="30">
        <v>140.16</v>
      </c>
      <c r="F103" s="30">
        <v>0</v>
      </c>
      <c r="G103" s="30">
        <v>0</v>
      </c>
      <c r="H103" s="30">
        <v>0</v>
      </c>
    </row>
    <row r="104" spans="2:8" x14ac:dyDescent="0.25">
      <c r="B104" s="28">
        <v>1</v>
      </c>
      <c r="C104" s="29">
        <v>635</v>
      </c>
      <c r="D104" s="28" t="s">
        <v>146</v>
      </c>
      <c r="E104" s="30">
        <v>419.54</v>
      </c>
      <c r="F104" s="30">
        <v>-53.98</v>
      </c>
      <c r="G104" s="30">
        <v>0</v>
      </c>
      <c r="H104" s="30">
        <v>0</v>
      </c>
    </row>
    <row r="105" spans="2:8" x14ac:dyDescent="0.25">
      <c r="B105" s="28">
        <v>1</v>
      </c>
      <c r="C105" s="29">
        <v>667</v>
      </c>
      <c r="D105" s="28" t="s">
        <v>148</v>
      </c>
      <c r="E105" s="30">
        <v>0</v>
      </c>
      <c r="F105" s="30">
        <v>-1609.74</v>
      </c>
      <c r="G105" s="30">
        <v>0</v>
      </c>
      <c r="H105" s="30">
        <v>0</v>
      </c>
    </row>
    <row r="106" spans="2:8" x14ac:dyDescent="0.25">
      <c r="B106" s="28">
        <v>1</v>
      </c>
      <c r="C106" s="29">
        <v>683</v>
      </c>
      <c r="D106" s="28" t="s">
        <v>149</v>
      </c>
      <c r="E106" s="30">
        <v>249.48</v>
      </c>
      <c r="F106" s="30">
        <v>-226.8</v>
      </c>
      <c r="G106" s="30">
        <v>0</v>
      </c>
      <c r="H106" s="30">
        <v>0</v>
      </c>
    </row>
    <row r="107" spans="2:8" x14ac:dyDescent="0.25">
      <c r="B107" s="28">
        <v>1</v>
      </c>
      <c r="C107" s="29">
        <v>668</v>
      </c>
      <c r="D107" s="28" t="s">
        <v>150</v>
      </c>
      <c r="E107" s="30">
        <v>260.82</v>
      </c>
      <c r="F107" s="30">
        <v>-686.25</v>
      </c>
      <c r="G107" s="30">
        <v>0</v>
      </c>
      <c r="H107" s="30">
        <v>0</v>
      </c>
    </row>
    <row r="108" spans="2:8" x14ac:dyDescent="0.25">
      <c r="B108" s="28">
        <v>1</v>
      </c>
      <c r="C108" s="29">
        <v>1022</v>
      </c>
      <c r="D108" s="28" t="s">
        <v>317</v>
      </c>
      <c r="E108" s="30">
        <v>8863.1999999999953</v>
      </c>
      <c r="F108" s="30">
        <v>-149.39000000000001</v>
      </c>
      <c r="G108" s="30">
        <v>0</v>
      </c>
      <c r="H108" s="30">
        <v>0</v>
      </c>
    </row>
    <row r="109" spans="2:8" x14ac:dyDescent="0.25">
      <c r="B109" s="28">
        <v>1</v>
      </c>
      <c r="C109" s="29">
        <v>684</v>
      </c>
      <c r="D109" s="28" t="s">
        <v>152</v>
      </c>
      <c r="E109" s="30">
        <v>308.55</v>
      </c>
      <c r="F109" s="30">
        <v>-308.55</v>
      </c>
      <c r="G109" s="30">
        <v>0</v>
      </c>
      <c r="H109" s="30">
        <v>0</v>
      </c>
    </row>
    <row r="110" spans="2:8" x14ac:dyDescent="0.25">
      <c r="B110" s="28">
        <v>1</v>
      </c>
      <c r="C110" s="29">
        <v>1026</v>
      </c>
      <c r="D110" s="28" t="s">
        <v>153</v>
      </c>
      <c r="E110" s="30">
        <v>1645.56</v>
      </c>
      <c r="F110" s="30">
        <v>-755.44</v>
      </c>
      <c r="G110" s="30">
        <v>0</v>
      </c>
      <c r="H110" s="30">
        <v>0</v>
      </c>
    </row>
    <row r="111" spans="2:8" x14ac:dyDescent="0.25">
      <c r="B111" s="28">
        <v>1</v>
      </c>
      <c r="C111" s="29">
        <v>102</v>
      </c>
      <c r="D111" s="28" t="s">
        <v>157</v>
      </c>
      <c r="E111" s="30">
        <v>113.04</v>
      </c>
      <c r="F111" s="30">
        <v>-33.28</v>
      </c>
      <c r="G111" s="30">
        <v>0</v>
      </c>
      <c r="H111" s="30">
        <v>0</v>
      </c>
    </row>
    <row r="112" spans="2:8" x14ac:dyDescent="0.25">
      <c r="B112" s="28">
        <v>1</v>
      </c>
      <c r="C112" s="29">
        <v>299</v>
      </c>
      <c r="D112" s="28" t="s">
        <v>158</v>
      </c>
      <c r="E112" s="30">
        <v>249.48</v>
      </c>
      <c r="F112" s="30">
        <v>0</v>
      </c>
      <c r="G112" s="30">
        <v>0</v>
      </c>
      <c r="H112" s="30">
        <v>0</v>
      </c>
    </row>
    <row r="113" spans="2:8" x14ac:dyDescent="0.25">
      <c r="B113" s="28">
        <v>1</v>
      </c>
      <c r="C113" s="29">
        <v>783</v>
      </c>
      <c r="D113" s="28" t="s">
        <v>160</v>
      </c>
      <c r="E113" s="30">
        <v>0</v>
      </c>
      <c r="F113" s="30">
        <v>0</v>
      </c>
      <c r="G113" s="30">
        <v>0</v>
      </c>
      <c r="H113" s="30">
        <v>0</v>
      </c>
    </row>
    <row r="114" spans="2:8" x14ac:dyDescent="0.25">
      <c r="B114" s="28">
        <v>1</v>
      </c>
      <c r="C114" s="29">
        <v>305</v>
      </c>
      <c r="D114" s="28" t="s">
        <v>161</v>
      </c>
      <c r="E114" s="30">
        <v>336.6</v>
      </c>
      <c r="F114" s="30">
        <v>-687.31</v>
      </c>
      <c r="G114" s="30">
        <v>5</v>
      </c>
      <c r="H114" s="30">
        <v>0</v>
      </c>
    </row>
    <row r="115" spans="2:8" x14ac:dyDescent="0.25">
      <c r="B115" s="28">
        <v>1</v>
      </c>
      <c r="C115" s="29">
        <v>1024</v>
      </c>
      <c r="D115" s="28" t="s">
        <v>162</v>
      </c>
      <c r="E115" s="30">
        <v>864.96</v>
      </c>
      <c r="F115" s="30">
        <v>0</v>
      </c>
      <c r="G115" s="30">
        <v>0</v>
      </c>
      <c r="H115" s="30">
        <v>0</v>
      </c>
    </row>
    <row r="116" spans="2:8" x14ac:dyDescent="0.25">
      <c r="B116" s="28">
        <v>1</v>
      </c>
      <c r="C116" s="29">
        <v>282</v>
      </c>
      <c r="D116" s="28" t="s">
        <v>163</v>
      </c>
      <c r="E116" s="30">
        <v>2371.6</v>
      </c>
      <c r="F116" s="30">
        <v>-4145.2800000000007</v>
      </c>
      <c r="G116" s="30">
        <v>390</v>
      </c>
      <c r="H116" s="30">
        <v>0</v>
      </c>
    </row>
    <row r="117" spans="2:8" x14ac:dyDescent="0.25">
      <c r="B117" s="28">
        <v>1</v>
      </c>
      <c r="C117" s="29">
        <v>4303</v>
      </c>
      <c r="D117" s="28" t="s">
        <v>164</v>
      </c>
      <c r="E117" s="30">
        <v>574.79999999999995</v>
      </c>
      <c r="F117" s="30">
        <v>-333.82</v>
      </c>
      <c r="G117" s="30">
        <v>66.25</v>
      </c>
      <c r="H117" s="30">
        <v>0</v>
      </c>
    </row>
    <row r="118" spans="2:8" x14ac:dyDescent="0.25">
      <c r="B118" s="28">
        <v>1</v>
      </c>
      <c r="C118" s="29">
        <v>370</v>
      </c>
      <c r="D118" s="28" t="s">
        <v>166</v>
      </c>
      <c r="E118" s="30">
        <v>238.14</v>
      </c>
      <c r="F118" s="30">
        <v>-238.14</v>
      </c>
      <c r="G118" s="30">
        <v>7.5</v>
      </c>
      <c r="H118" s="30">
        <v>0</v>
      </c>
    </row>
    <row r="119" spans="2:8" x14ac:dyDescent="0.25">
      <c r="B119" s="28">
        <v>1</v>
      </c>
      <c r="C119" s="29">
        <v>297</v>
      </c>
      <c r="D119" s="28" t="s">
        <v>167</v>
      </c>
      <c r="E119" s="30">
        <v>1119.96</v>
      </c>
      <c r="F119" s="30">
        <v>-9186.26</v>
      </c>
      <c r="G119" s="30">
        <v>0</v>
      </c>
      <c r="H119" s="30">
        <v>0</v>
      </c>
    </row>
    <row r="120" spans="2:8" x14ac:dyDescent="0.25">
      <c r="B120" s="28">
        <v>1</v>
      </c>
      <c r="C120" s="29">
        <v>248</v>
      </c>
      <c r="D120" s="28" t="s">
        <v>168</v>
      </c>
      <c r="E120" s="30">
        <v>1414.62</v>
      </c>
      <c r="F120" s="30">
        <v>-422.56</v>
      </c>
      <c r="G120" s="30">
        <v>0</v>
      </c>
      <c r="H120" s="30">
        <v>0</v>
      </c>
    </row>
    <row r="121" spans="2:8" x14ac:dyDescent="0.25">
      <c r="B121" s="28">
        <v>1</v>
      </c>
      <c r="C121" s="29">
        <v>227</v>
      </c>
      <c r="D121" s="28" t="s">
        <v>169</v>
      </c>
      <c r="E121" s="30">
        <v>134.32</v>
      </c>
      <c r="F121" s="30">
        <v>-134.32</v>
      </c>
      <c r="G121" s="30">
        <v>0</v>
      </c>
      <c r="H121" s="30">
        <v>0</v>
      </c>
    </row>
    <row r="122" spans="2:8" x14ac:dyDescent="0.25">
      <c r="B122" s="28">
        <v>1</v>
      </c>
      <c r="C122" s="29">
        <v>360</v>
      </c>
      <c r="D122" s="28" t="s">
        <v>170</v>
      </c>
      <c r="E122" s="30">
        <v>238.14</v>
      </c>
      <c r="F122" s="30">
        <v>-133.27000000000001</v>
      </c>
      <c r="G122" s="30">
        <v>0</v>
      </c>
      <c r="H122" s="30">
        <v>0</v>
      </c>
    </row>
    <row r="123" spans="2:8" x14ac:dyDescent="0.25">
      <c r="B123" s="28">
        <v>1</v>
      </c>
      <c r="C123" s="29">
        <v>784</v>
      </c>
      <c r="D123" s="28" t="s">
        <v>173</v>
      </c>
      <c r="E123" s="30">
        <v>170.1</v>
      </c>
      <c r="F123" s="30">
        <v>-170.1</v>
      </c>
      <c r="G123" s="30">
        <v>0</v>
      </c>
      <c r="H123" s="30">
        <v>0</v>
      </c>
    </row>
    <row r="124" spans="2:8" x14ac:dyDescent="0.25">
      <c r="B124" s="28">
        <v>1</v>
      </c>
      <c r="C124" s="29">
        <v>685</v>
      </c>
      <c r="D124" s="28" t="s">
        <v>175</v>
      </c>
      <c r="E124" s="30">
        <v>2421.87</v>
      </c>
      <c r="F124" s="30">
        <v>-1398.36</v>
      </c>
      <c r="G124" s="30">
        <v>0</v>
      </c>
      <c r="H124" s="30">
        <v>0</v>
      </c>
    </row>
    <row r="125" spans="2:8" x14ac:dyDescent="0.25">
      <c r="B125" s="28">
        <v>1</v>
      </c>
      <c r="C125" s="29">
        <v>585</v>
      </c>
      <c r="D125" s="28" t="s">
        <v>176</v>
      </c>
      <c r="E125" s="30">
        <v>64.52</v>
      </c>
      <c r="F125" s="30">
        <v>-258.67</v>
      </c>
      <c r="G125" s="30">
        <v>5</v>
      </c>
      <c r="H125" s="30">
        <v>0</v>
      </c>
    </row>
    <row r="126" spans="2:8" x14ac:dyDescent="0.25">
      <c r="B126" s="28">
        <v>1</v>
      </c>
      <c r="C126" s="29">
        <v>1023</v>
      </c>
      <c r="D126" s="28" t="s">
        <v>178</v>
      </c>
      <c r="E126" s="30">
        <v>0</v>
      </c>
      <c r="F126" s="30">
        <v>-1175.3800000000001</v>
      </c>
      <c r="G126" s="30">
        <v>0</v>
      </c>
      <c r="H126" s="30">
        <v>0</v>
      </c>
    </row>
    <row r="127" spans="2:8" x14ac:dyDescent="0.25">
      <c r="B127" s="28">
        <v>1</v>
      </c>
      <c r="C127" s="29">
        <v>785</v>
      </c>
      <c r="D127" s="28" t="s">
        <v>179</v>
      </c>
      <c r="E127" s="30">
        <v>209.79</v>
      </c>
      <c r="F127" s="30">
        <v>-478.16</v>
      </c>
      <c r="G127" s="30">
        <v>0</v>
      </c>
      <c r="H127" s="30">
        <v>0</v>
      </c>
    </row>
    <row r="128" spans="2:8" x14ac:dyDescent="0.25">
      <c r="B128" s="28">
        <v>1</v>
      </c>
      <c r="C128" s="29">
        <v>340</v>
      </c>
      <c r="D128" s="28" t="s">
        <v>180</v>
      </c>
      <c r="E128" s="30">
        <v>513.91999999999996</v>
      </c>
      <c r="F128" s="30">
        <v>-513.91999999999996</v>
      </c>
      <c r="G128" s="30">
        <v>0</v>
      </c>
      <c r="H128" s="30">
        <v>0</v>
      </c>
    </row>
    <row r="129" spans="2:8" x14ac:dyDescent="0.25">
      <c r="B129" s="28">
        <v>1</v>
      </c>
      <c r="C129" s="29">
        <v>786</v>
      </c>
      <c r="D129" s="28" t="s">
        <v>181</v>
      </c>
      <c r="E129" s="30">
        <v>260.82</v>
      </c>
      <c r="F129" s="30">
        <v>-686.34999999999991</v>
      </c>
      <c r="G129" s="30">
        <v>0</v>
      </c>
      <c r="H129" s="30">
        <v>0</v>
      </c>
    </row>
    <row r="130" spans="2:8" x14ac:dyDescent="0.25">
      <c r="B130" s="28">
        <v>1</v>
      </c>
      <c r="C130" s="29">
        <v>200</v>
      </c>
      <c r="D130" s="28" t="s">
        <v>182</v>
      </c>
      <c r="E130" s="30">
        <v>1888.3</v>
      </c>
      <c r="F130" s="30">
        <v>-1177.58</v>
      </c>
      <c r="G130" s="30">
        <v>0</v>
      </c>
      <c r="H130" s="30">
        <v>0</v>
      </c>
    </row>
    <row r="131" spans="2:8" x14ac:dyDescent="0.25">
      <c r="B131" s="28">
        <v>1</v>
      </c>
      <c r="C131" s="29">
        <v>201</v>
      </c>
      <c r="D131" s="28" t="s">
        <v>183</v>
      </c>
      <c r="E131" s="30">
        <v>355.8</v>
      </c>
      <c r="F131" s="30">
        <v>-404.67</v>
      </c>
      <c r="G131" s="30">
        <v>0</v>
      </c>
      <c r="H131" s="30">
        <v>0</v>
      </c>
    </row>
    <row r="132" spans="2:8" x14ac:dyDescent="0.25">
      <c r="B132" s="28">
        <v>1</v>
      </c>
      <c r="C132" s="29">
        <v>97</v>
      </c>
      <c r="D132" s="28" t="s">
        <v>184</v>
      </c>
      <c r="E132" s="30">
        <v>381.48</v>
      </c>
      <c r="F132" s="30">
        <v>-114.53</v>
      </c>
      <c r="G132" s="30">
        <v>0</v>
      </c>
      <c r="H132" s="30">
        <v>0</v>
      </c>
    </row>
    <row r="133" spans="2:8" x14ac:dyDescent="0.25">
      <c r="B133" s="28">
        <v>1</v>
      </c>
      <c r="C133" s="29">
        <v>741</v>
      </c>
      <c r="D133" s="28" t="s">
        <v>186</v>
      </c>
      <c r="E133" s="30">
        <v>501.44999999999993</v>
      </c>
      <c r="F133" s="30">
        <v>0</v>
      </c>
      <c r="G133" s="30">
        <v>0</v>
      </c>
      <c r="H133" s="30">
        <v>0</v>
      </c>
    </row>
    <row r="134" spans="2:8" x14ac:dyDescent="0.25">
      <c r="B134" s="28">
        <v>1</v>
      </c>
      <c r="C134" s="29">
        <v>186</v>
      </c>
      <c r="D134" s="28" t="s">
        <v>319</v>
      </c>
      <c r="E134" s="30">
        <v>161.30000000000001</v>
      </c>
      <c r="F134" s="30">
        <v>0</v>
      </c>
      <c r="G134" s="30">
        <v>0</v>
      </c>
      <c r="H134" s="30">
        <v>0</v>
      </c>
    </row>
    <row r="135" spans="2:8" x14ac:dyDescent="0.25">
      <c r="B135" s="28">
        <v>1</v>
      </c>
      <c r="C135" s="29">
        <v>855</v>
      </c>
      <c r="D135" s="28" t="s">
        <v>190</v>
      </c>
      <c r="E135" s="30">
        <v>459.27</v>
      </c>
      <c r="F135" s="30">
        <v>-591.39</v>
      </c>
      <c r="G135" s="30">
        <v>0</v>
      </c>
      <c r="H135" s="30">
        <v>0</v>
      </c>
    </row>
    <row r="136" spans="2:8" x14ac:dyDescent="0.25">
      <c r="B136" s="28">
        <v>1</v>
      </c>
      <c r="C136" s="29">
        <v>336</v>
      </c>
      <c r="D136" s="28" t="s">
        <v>191</v>
      </c>
      <c r="E136" s="30">
        <v>0</v>
      </c>
      <c r="F136" s="30">
        <v>0</v>
      </c>
      <c r="G136" s="30">
        <v>0</v>
      </c>
      <c r="H136" s="30">
        <v>0</v>
      </c>
    </row>
    <row r="137" spans="2:8" x14ac:dyDescent="0.25">
      <c r="B137" s="28">
        <v>1</v>
      </c>
      <c r="C137" s="29">
        <v>900</v>
      </c>
      <c r="D137" s="28" t="s">
        <v>192</v>
      </c>
      <c r="E137" s="30">
        <v>280.5</v>
      </c>
      <c r="F137" s="30">
        <v>-772.07</v>
      </c>
      <c r="G137" s="30">
        <v>73.75</v>
      </c>
      <c r="H137" s="30">
        <v>0</v>
      </c>
    </row>
    <row r="138" spans="2:8" x14ac:dyDescent="0.25">
      <c r="B138" s="28">
        <v>1</v>
      </c>
      <c r="C138" s="29">
        <v>889</v>
      </c>
      <c r="D138" s="28" t="s">
        <v>193</v>
      </c>
      <c r="E138" s="30">
        <v>0</v>
      </c>
      <c r="F138" s="30">
        <v>-1918.23</v>
      </c>
      <c r="G138" s="30">
        <v>0</v>
      </c>
      <c r="H138" s="30">
        <v>0</v>
      </c>
    </row>
    <row r="139" spans="2:8" x14ac:dyDescent="0.25">
      <c r="B139" s="28">
        <v>1</v>
      </c>
      <c r="C139" s="29">
        <v>787</v>
      </c>
      <c r="D139" s="28" t="s">
        <v>196</v>
      </c>
      <c r="E139" s="30">
        <v>232.47</v>
      </c>
      <c r="F139" s="30">
        <v>-238.14</v>
      </c>
      <c r="G139" s="30">
        <v>0</v>
      </c>
      <c r="H139" s="30">
        <v>0</v>
      </c>
    </row>
    <row r="140" spans="2:8" x14ac:dyDescent="0.25">
      <c r="B140" s="28">
        <v>1</v>
      </c>
      <c r="C140" s="29">
        <v>98</v>
      </c>
      <c r="D140" s="28" t="s">
        <v>197</v>
      </c>
      <c r="E140" s="30">
        <v>0</v>
      </c>
      <c r="F140" s="30">
        <v>-54.36</v>
      </c>
      <c r="G140" s="30">
        <v>0</v>
      </c>
      <c r="H140" s="30">
        <v>0</v>
      </c>
    </row>
    <row r="141" spans="2:8" x14ac:dyDescent="0.25">
      <c r="B141" s="28">
        <v>1</v>
      </c>
      <c r="C141" s="29">
        <v>586</v>
      </c>
      <c r="D141" s="28" t="s">
        <v>199</v>
      </c>
      <c r="E141" s="30">
        <v>128.47999999999999</v>
      </c>
      <c r="F141" s="30">
        <v>-128.47999999999999</v>
      </c>
      <c r="G141" s="30">
        <v>0</v>
      </c>
      <c r="H141" s="30">
        <v>0</v>
      </c>
    </row>
    <row r="142" spans="2:8" x14ac:dyDescent="0.25">
      <c r="B142" s="28">
        <v>1</v>
      </c>
      <c r="C142" s="29">
        <v>223</v>
      </c>
      <c r="D142" s="28" t="s">
        <v>200</v>
      </c>
      <c r="E142" s="30">
        <v>170.1</v>
      </c>
      <c r="F142" s="30">
        <v>0</v>
      </c>
      <c r="G142" s="30">
        <v>0</v>
      </c>
      <c r="H142" s="30">
        <v>0</v>
      </c>
    </row>
    <row r="143" spans="2:8" x14ac:dyDescent="0.25">
      <c r="B143" s="28">
        <v>1</v>
      </c>
      <c r="C143" s="29">
        <v>1180</v>
      </c>
      <c r="D143" s="28" t="s">
        <v>201</v>
      </c>
      <c r="E143" s="30">
        <v>150.28</v>
      </c>
      <c r="F143" s="30">
        <v>0</v>
      </c>
      <c r="G143" s="30">
        <v>0</v>
      </c>
      <c r="H143" s="30">
        <v>0</v>
      </c>
    </row>
    <row r="144" spans="2:8" x14ac:dyDescent="0.25">
      <c r="B144" s="28">
        <v>1</v>
      </c>
      <c r="C144" s="29">
        <v>823</v>
      </c>
      <c r="D144" s="28" t="s">
        <v>203</v>
      </c>
      <c r="E144" s="30">
        <v>215.46</v>
      </c>
      <c r="F144" s="30">
        <v>-215.46</v>
      </c>
      <c r="G144" s="30">
        <v>0</v>
      </c>
      <c r="H144" s="30">
        <v>0</v>
      </c>
    </row>
    <row r="145" spans="2:8" x14ac:dyDescent="0.25">
      <c r="B145" s="28">
        <v>1</v>
      </c>
      <c r="C145" s="29">
        <v>295</v>
      </c>
      <c r="D145" s="28" t="s">
        <v>321</v>
      </c>
      <c r="E145" s="30">
        <v>669.78</v>
      </c>
      <c r="F145" s="30">
        <v>-1554.18</v>
      </c>
      <c r="G145" s="30">
        <v>0</v>
      </c>
      <c r="H145" s="30">
        <v>0</v>
      </c>
    </row>
    <row r="146" spans="2:8" x14ac:dyDescent="0.25">
      <c r="B146" s="28">
        <v>1</v>
      </c>
      <c r="C146" s="29">
        <v>780</v>
      </c>
      <c r="D146" s="28" t="s">
        <v>322</v>
      </c>
      <c r="E146" s="30">
        <v>2891.6999999999994</v>
      </c>
      <c r="F146" s="30">
        <v>-9939.26</v>
      </c>
      <c r="G146" s="30">
        <v>0</v>
      </c>
      <c r="H146" s="30">
        <v>0</v>
      </c>
    </row>
    <row r="147" spans="2:8" x14ac:dyDescent="0.25">
      <c r="B147" s="28">
        <v>1</v>
      </c>
      <c r="C147" s="29">
        <v>304</v>
      </c>
      <c r="D147" s="28" t="s">
        <v>206</v>
      </c>
      <c r="E147" s="30">
        <v>465.24</v>
      </c>
      <c r="F147" s="30">
        <v>-116.8</v>
      </c>
      <c r="G147" s="30">
        <v>0</v>
      </c>
      <c r="H147" s="30">
        <v>0</v>
      </c>
    </row>
    <row r="148" spans="2:8" x14ac:dyDescent="0.25">
      <c r="B148" s="28">
        <v>1</v>
      </c>
      <c r="C148" s="29">
        <v>1181</v>
      </c>
      <c r="D148" s="28" t="s">
        <v>210</v>
      </c>
      <c r="E148" s="30">
        <v>170.1</v>
      </c>
      <c r="F148" s="30">
        <v>-170.1</v>
      </c>
      <c r="G148" s="30">
        <v>0</v>
      </c>
      <c r="H148" s="30">
        <v>0</v>
      </c>
    </row>
    <row r="149" spans="2:8" x14ac:dyDescent="0.25">
      <c r="B149" s="28">
        <v>1</v>
      </c>
      <c r="C149" s="29">
        <v>892</v>
      </c>
      <c r="D149" s="28" t="s">
        <v>212</v>
      </c>
      <c r="E149" s="30">
        <v>175.77</v>
      </c>
      <c r="F149" s="30">
        <v>0</v>
      </c>
      <c r="G149" s="30">
        <v>0</v>
      </c>
      <c r="H149" s="30">
        <v>0</v>
      </c>
    </row>
    <row r="150" spans="2:8" x14ac:dyDescent="0.25">
      <c r="B150" s="28">
        <v>1</v>
      </c>
      <c r="C150" s="29">
        <v>590</v>
      </c>
      <c r="D150" s="28" t="s">
        <v>215</v>
      </c>
      <c r="E150" s="30">
        <v>111.18</v>
      </c>
      <c r="F150" s="30">
        <v>0</v>
      </c>
      <c r="G150" s="30">
        <v>0</v>
      </c>
      <c r="H150" s="30">
        <v>0</v>
      </c>
    </row>
    <row r="151" spans="2:8" x14ac:dyDescent="0.25">
      <c r="B151" s="28">
        <v>1</v>
      </c>
      <c r="C151" s="29">
        <v>636</v>
      </c>
      <c r="D151" s="28" t="s">
        <v>323</v>
      </c>
      <c r="E151" s="30">
        <v>166.04</v>
      </c>
      <c r="F151" s="30">
        <v>-166.04</v>
      </c>
      <c r="G151" s="30">
        <v>0</v>
      </c>
      <c r="H151" s="30">
        <v>0</v>
      </c>
    </row>
    <row r="152" spans="2:8" x14ac:dyDescent="0.25">
      <c r="B152" s="28">
        <v>1</v>
      </c>
      <c r="C152" s="29">
        <v>184</v>
      </c>
      <c r="D152" s="28" t="s">
        <v>324</v>
      </c>
      <c r="E152" s="30">
        <v>277.83</v>
      </c>
      <c r="F152" s="30">
        <v>-277.83</v>
      </c>
      <c r="G152" s="30">
        <v>0</v>
      </c>
      <c r="H152" s="30">
        <v>0</v>
      </c>
    </row>
    <row r="153" spans="2:8" x14ac:dyDescent="0.25">
      <c r="B153" s="28">
        <v>1</v>
      </c>
      <c r="C153" s="29">
        <v>298</v>
      </c>
      <c r="D153" s="28" t="s">
        <v>219</v>
      </c>
      <c r="E153" s="30">
        <v>1571.8</v>
      </c>
      <c r="F153" s="30">
        <v>0</v>
      </c>
      <c r="G153" s="30">
        <v>130</v>
      </c>
      <c r="H153" s="30">
        <v>0</v>
      </c>
    </row>
    <row r="154" spans="2:8" x14ac:dyDescent="0.25">
      <c r="B154" s="28">
        <v>1</v>
      </c>
      <c r="C154" s="29">
        <v>300</v>
      </c>
      <c r="D154" s="28" t="s">
        <v>221</v>
      </c>
      <c r="E154" s="30">
        <v>614.88</v>
      </c>
      <c r="F154" s="30">
        <v>-272.16000000000003</v>
      </c>
      <c r="G154" s="30">
        <v>0</v>
      </c>
      <c r="H154" s="30">
        <v>0</v>
      </c>
    </row>
    <row r="155" spans="2:8" x14ac:dyDescent="0.25">
      <c r="B155" s="28">
        <v>1</v>
      </c>
      <c r="C155" s="29">
        <v>897</v>
      </c>
      <c r="D155" s="28" t="s">
        <v>222</v>
      </c>
      <c r="E155" s="30">
        <v>111.18</v>
      </c>
      <c r="F155" s="30">
        <v>0</v>
      </c>
      <c r="G155" s="30">
        <v>0</v>
      </c>
      <c r="H155" s="30">
        <v>0</v>
      </c>
    </row>
    <row r="156" spans="2:8" x14ac:dyDescent="0.25">
      <c r="B156" s="28">
        <v>1</v>
      </c>
      <c r="C156" s="29">
        <v>433</v>
      </c>
      <c r="D156" s="28" t="s">
        <v>223</v>
      </c>
      <c r="E156" s="30">
        <v>849.69</v>
      </c>
      <c r="F156" s="30">
        <v>-849.69</v>
      </c>
      <c r="G156" s="30">
        <v>6.25</v>
      </c>
      <c r="H156" s="30">
        <v>0</v>
      </c>
    </row>
    <row r="157" spans="2:8" x14ac:dyDescent="0.25">
      <c r="B157" s="28">
        <v>1</v>
      </c>
      <c r="C157" s="29">
        <v>826</v>
      </c>
      <c r="D157" s="28" t="s">
        <v>224</v>
      </c>
      <c r="E157" s="30">
        <v>142.32</v>
      </c>
      <c r="F157" s="30">
        <v>-39.69</v>
      </c>
      <c r="G157" s="30">
        <v>0</v>
      </c>
      <c r="H157" s="30">
        <v>0</v>
      </c>
    </row>
    <row r="158" spans="2:8" x14ac:dyDescent="0.25">
      <c r="B158" s="28">
        <v>1</v>
      </c>
      <c r="C158" s="29">
        <v>203</v>
      </c>
      <c r="D158" s="28" t="s">
        <v>226</v>
      </c>
      <c r="E158" s="30">
        <v>1648.4099999999999</v>
      </c>
      <c r="F158" s="30">
        <v>-2742.7700000000004</v>
      </c>
      <c r="G158" s="30">
        <v>8.75</v>
      </c>
      <c r="H158" s="30">
        <v>-8.75</v>
      </c>
    </row>
    <row r="159" spans="2:8" x14ac:dyDescent="0.25">
      <c r="B159" s="28">
        <v>1</v>
      </c>
      <c r="C159" s="29">
        <v>204</v>
      </c>
      <c r="D159" s="28" t="s">
        <v>228</v>
      </c>
      <c r="E159" s="30">
        <v>3792.8700000000008</v>
      </c>
      <c r="F159" s="30">
        <v>-2806.5500000000006</v>
      </c>
      <c r="G159" s="30">
        <v>110</v>
      </c>
      <c r="H159" s="30">
        <v>0</v>
      </c>
    </row>
    <row r="160" spans="2:8" x14ac:dyDescent="0.25">
      <c r="B160" s="28">
        <v>1</v>
      </c>
      <c r="C160" s="29">
        <v>325</v>
      </c>
      <c r="D160" s="28" t="s">
        <v>229</v>
      </c>
      <c r="E160" s="30">
        <v>336.6</v>
      </c>
      <c r="F160" s="30">
        <v>-237.29</v>
      </c>
      <c r="G160" s="30">
        <v>26.25</v>
      </c>
      <c r="H160" s="30">
        <v>0</v>
      </c>
    </row>
    <row r="161" spans="2:8" x14ac:dyDescent="0.25">
      <c r="B161" s="28">
        <v>1</v>
      </c>
      <c r="C161" s="29">
        <v>779</v>
      </c>
      <c r="D161" s="28" t="s">
        <v>230</v>
      </c>
      <c r="E161" s="30">
        <v>0</v>
      </c>
      <c r="F161" s="30">
        <v>-107.5</v>
      </c>
      <c r="G161" s="30">
        <v>117.5</v>
      </c>
      <c r="H161" s="30">
        <v>0</v>
      </c>
    </row>
    <row r="162" spans="2:8" x14ac:dyDescent="0.25">
      <c r="B162" s="28">
        <v>1</v>
      </c>
      <c r="C162" s="29">
        <v>338</v>
      </c>
      <c r="D162" s="28" t="s">
        <v>231</v>
      </c>
      <c r="E162" s="30">
        <v>1796.12</v>
      </c>
      <c r="F162" s="30">
        <v>-1796.12</v>
      </c>
      <c r="G162" s="30">
        <v>0</v>
      </c>
      <c r="H162" s="30">
        <v>0</v>
      </c>
    </row>
    <row r="163" spans="2:8" x14ac:dyDescent="0.25">
      <c r="B163" s="28">
        <v>1</v>
      </c>
      <c r="C163" s="29">
        <v>856</v>
      </c>
      <c r="D163" s="28" t="s">
        <v>232</v>
      </c>
      <c r="E163" s="30">
        <v>417</v>
      </c>
      <c r="F163" s="30">
        <v>-1351.53</v>
      </c>
      <c r="G163" s="30">
        <v>0</v>
      </c>
      <c r="H163" s="30">
        <v>0</v>
      </c>
    </row>
    <row r="164" spans="2:8" x14ac:dyDescent="0.25">
      <c r="B164" s="28">
        <v>1</v>
      </c>
      <c r="C164" s="29">
        <v>284</v>
      </c>
      <c r="D164" s="28" t="s">
        <v>233</v>
      </c>
      <c r="E164" s="30">
        <v>461.48</v>
      </c>
      <c r="F164" s="30">
        <v>-37.5</v>
      </c>
      <c r="G164" s="30">
        <v>37.5</v>
      </c>
      <c r="H164" s="30">
        <v>0</v>
      </c>
    </row>
    <row r="165" spans="2:8" x14ac:dyDescent="0.25">
      <c r="B165" s="28">
        <v>1</v>
      </c>
      <c r="C165" s="29">
        <v>788</v>
      </c>
      <c r="D165" s="28" t="s">
        <v>234</v>
      </c>
      <c r="E165" s="30">
        <v>450.36</v>
      </c>
      <c r="F165" s="30">
        <v>-5.56</v>
      </c>
      <c r="G165" s="30">
        <v>0</v>
      </c>
      <c r="H165" s="30">
        <v>0</v>
      </c>
    </row>
    <row r="166" spans="2:8" x14ac:dyDescent="0.25">
      <c r="B166" s="28">
        <v>1</v>
      </c>
      <c r="C166" s="29">
        <v>669</v>
      </c>
      <c r="D166" s="28" t="s">
        <v>235</v>
      </c>
      <c r="E166" s="30">
        <v>472.6</v>
      </c>
      <c r="F166" s="30">
        <v>-520.1</v>
      </c>
      <c r="G166" s="30">
        <v>47.5</v>
      </c>
      <c r="H166" s="30">
        <v>0</v>
      </c>
    </row>
    <row r="167" spans="2:8" x14ac:dyDescent="0.25">
      <c r="B167" s="28">
        <v>1</v>
      </c>
      <c r="C167" s="29">
        <v>326</v>
      </c>
      <c r="D167" s="28" t="s">
        <v>236</v>
      </c>
      <c r="E167" s="30">
        <v>0</v>
      </c>
      <c r="F167" s="30">
        <v>-10</v>
      </c>
      <c r="G167" s="30">
        <v>10</v>
      </c>
      <c r="H167" s="30">
        <v>0</v>
      </c>
    </row>
    <row r="168" spans="2:8" x14ac:dyDescent="0.25">
      <c r="B168" s="28">
        <v>1</v>
      </c>
      <c r="C168" s="29">
        <v>795</v>
      </c>
      <c r="D168" s="28" t="s">
        <v>326</v>
      </c>
      <c r="E168" s="30">
        <v>128.47999999999999</v>
      </c>
      <c r="F168" s="30">
        <v>0</v>
      </c>
      <c r="G168" s="30">
        <v>0</v>
      </c>
      <c r="H168" s="30">
        <v>0</v>
      </c>
    </row>
    <row r="169" spans="2:8" x14ac:dyDescent="0.25">
      <c r="B169" s="28">
        <v>1</v>
      </c>
      <c r="C169" s="29">
        <v>944</v>
      </c>
      <c r="D169" s="28" t="s">
        <v>238</v>
      </c>
      <c r="E169" s="30">
        <v>555.66</v>
      </c>
      <c r="F169" s="30">
        <v>-2145.4</v>
      </c>
      <c r="G169" s="30">
        <v>0</v>
      </c>
      <c r="H169" s="30">
        <v>0</v>
      </c>
    </row>
    <row r="170" spans="2:8" x14ac:dyDescent="0.25">
      <c r="B170" s="28">
        <v>1</v>
      </c>
      <c r="C170" s="29">
        <v>434</v>
      </c>
      <c r="D170" s="28" t="s">
        <v>240</v>
      </c>
      <c r="E170" s="30">
        <v>422.56</v>
      </c>
      <c r="F170" s="30">
        <v>-746.64</v>
      </c>
      <c r="G170" s="30">
        <v>0</v>
      </c>
      <c r="H170" s="30">
        <v>0</v>
      </c>
    </row>
    <row r="171" spans="2:8" x14ac:dyDescent="0.25">
      <c r="B171" s="28">
        <v>1</v>
      </c>
      <c r="C171" s="29">
        <v>828</v>
      </c>
      <c r="D171" s="28" t="s">
        <v>242</v>
      </c>
      <c r="E171" s="30">
        <v>154.18</v>
      </c>
      <c r="F171" s="30">
        <v>-154.18</v>
      </c>
      <c r="G171" s="30">
        <v>0</v>
      </c>
      <c r="H171" s="30">
        <v>0</v>
      </c>
    </row>
    <row r="172" spans="2:8" x14ac:dyDescent="0.25">
      <c r="B172" s="28">
        <v>1</v>
      </c>
      <c r="C172" s="29">
        <v>373</v>
      </c>
      <c r="D172" s="28" t="s">
        <v>243</v>
      </c>
      <c r="E172" s="30">
        <v>129.04</v>
      </c>
      <c r="F172" s="30">
        <v>0</v>
      </c>
      <c r="G172" s="30">
        <v>0</v>
      </c>
      <c r="H172" s="30">
        <v>0</v>
      </c>
    </row>
    <row r="173" spans="2:8" x14ac:dyDescent="0.25">
      <c r="B173" s="28">
        <v>1</v>
      </c>
      <c r="C173" s="29">
        <v>302</v>
      </c>
      <c r="D173" s="28" t="s">
        <v>244</v>
      </c>
      <c r="E173" s="30">
        <v>869.93000000000006</v>
      </c>
      <c r="F173" s="30">
        <v>0</v>
      </c>
      <c r="G173" s="30">
        <v>15</v>
      </c>
      <c r="H173" s="30">
        <v>0</v>
      </c>
    </row>
    <row r="174" spans="2:8" x14ac:dyDescent="0.25">
      <c r="B174" s="28">
        <v>1</v>
      </c>
      <c r="C174" s="29">
        <v>890</v>
      </c>
      <c r="D174" s="28" t="s">
        <v>245</v>
      </c>
      <c r="E174" s="30">
        <v>48.39</v>
      </c>
      <c r="F174" s="30">
        <v>-48.39</v>
      </c>
      <c r="G174" s="30">
        <v>0</v>
      </c>
      <c r="H174" s="30">
        <v>0</v>
      </c>
    </row>
    <row r="175" spans="2:8" x14ac:dyDescent="0.25">
      <c r="B175" s="28">
        <v>1</v>
      </c>
      <c r="C175" s="29">
        <v>371</v>
      </c>
      <c r="D175" s="28" t="s">
        <v>246</v>
      </c>
      <c r="E175" s="30">
        <v>0</v>
      </c>
      <c r="F175" s="30">
        <v>-122.64</v>
      </c>
      <c r="G175" s="30">
        <v>0</v>
      </c>
      <c r="H175" s="30">
        <v>0</v>
      </c>
    </row>
    <row r="176" spans="2:8" x14ac:dyDescent="0.25">
      <c r="B176" s="28">
        <v>1</v>
      </c>
      <c r="C176" s="29">
        <v>687</v>
      </c>
      <c r="D176" s="28" t="s">
        <v>327</v>
      </c>
      <c r="E176" s="30">
        <v>353.43</v>
      </c>
      <c r="F176" s="30">
        <v>0</v>
      </c>
      <c r="G176" s="30">
        <v>0</v>
      </c>
      <c r="H176" s="30">
        <v>0</v>
      </c>
    </row>
    <row r="177" spans="2:8" x14ac:dyDescent="0.25">
      <c r="B177" s="28">
        <v>1</v>
      </c>
      <c r="C177" s="29">
        <v>428</v>
      </c>
      <c r="D177" s="28" t="s">
        <v>248</v>
      </c>
      <c r="E177" s="30">
        <v>0</v>
      </c>
      <c r="F177" s="30">
        <v>-272.16000000000003</v>
      </c>
      <c r="G177" s="30">
        <v>0</v>
      </c>
      <c r="H177" s="30">
        <v>0</v>
      </c>
    </row>
    <row r="178" spans="2:8" x14ac:dyDescent="0.25">
      <c r="B178" s="28">
        <v>1</v>
      </c>
      <c r="C178" s="29">
        <v>229</v>
      </c>
      <c r="D178" s="28" t="s">
        <v>250</v>
      </c>
      <c r="E178" s="30">
        <v>130.46</v>
      </c>
      <c r="F178" s="30">
        <v>-112.91</v>
      </c>
      <c r="G178" s="30">
        <v>0</v>
      </c>
      <c r="H178" s="30">
        <v>0</v>
      </c>
    </row>
    <row r="179" spans="2:8" x14ac:dyDescent="0.25">
      <c r="B179" s="28">
        <v>1</v>
      </c>
      <c r="C179" s="29">
        <v>1170</v>
      </c>
      <c r="D179" s="28" t="s">
        <v>251</v>
      </c>
      <c r="E179" s="30">
        <v>177.9</v>
      </c>
      <c r="F179" s="30">
        <v>0</v>
      </c>
      <c r="G179" s="30">
        <v>0</v>
      </c>
      <c r="H179" s="30">
        <v>0</v>
      </c>
    </row>
    <row r="180" spans="2:8" x14ac:dyDescent="0.25">
      <c r="B180" s="28">
        <v>1</v>
      </c>
      <c r="C180" s="29">
        <v>898</v>
      </c>
      <c r="D180" s="28" t="s">
        <v>252</v>
      </c>
      <c r="E180" s="30">
        <v>1151.1600000000001</v>
      </c>
      <c r="F180" s="30">
        <v>-1548.1599999999999</v>
      </c>
      <c r="G180" s="30">
        <v>0</v>
      </c>
      <c r="H180" s="30">
        <v>0</v>
      </c>
    </row>
    <row r="181" spans="2:8" x14ac:dyDescent="0.25">
      <c r="B181" s="28">
        <v>1</v>
      </c>
      <c r="C181" s="29">
        <v>1243</v>
      </c>
      <c r="D181" s="28" t="s">
        <v>328</v>
      </c>
      <c r="E181" s="30">
        <v>0</v>
      </c>
      <c r="F181" s="30">
        <v>-80.650000000000006</v>
      </c>
      <c r="G181" s="30">
        <v>0</v>
      </c>
      <c r="H181" s="30">
        <v>0</v>
      </c>
    </row>
    <row r="182" spans="2:8" x14ac:dyDescent="0.25">
      <c r="B182" s="28">
        <v>1</v>
      </c>
      <c r="C182" s="29">
        <v>357</v>
      </c>
      <c r="D182" s="28" t="s">
        <v>256</v>
      </c>
      <c r="E182" s="30">
        <v>1352.07</v>
      </c>
      <c r="F182" s="30">
        <v>-2772.1099999999997</v>
      </c>
      <c r="G182" s="30">
        <v>0</v>
      </c>
      <c r="H182" s="30">
        <v>0</v>
      </c>
    </row>
    <row r="183" spans="2:8" x14ac:dyDescent="0.25">
      <c r="B183" s="28">
        <v>1</v>
      </c>
      <c r="C183" s="29">
        <v>891</v>
      </c>
      <c r="D183" s="28" t="s">
        <v>257</v>
      </c>
      <c r="E183" s="30">
        <v>142.32</v>
      </c>
      <c r="F183" s="30">
        <v>-111.18</v>
      </c>
      <c r="G183" s="30">
        <v>0</v>
      </c>
      <c r="H183" s="30">
        <v>0</v>
      </c>
    </row>
    <row r="184" spans="2:8" x14ac:dyDescent="0.25">
      <c r="B184" s="28">
        <v>1</v>
      </c>
      <c r="C184" s="29">
        <v>285</v>
      </c>
      <c r="D184" s="28" t="s">
        <v>258</v>
      </c>
      <c r="E184" s="30">
        <v>204.12</v>
      </c>
      <c r="F184" s="30">
        <v>-249.48</v>
      </c>
      <c r="G184" s="30">
        <v>0</v>
      </c>
      <c r="H184" s="30">
        <v>0</v>
      </c>
    </row>
    <row r="185" spans="2:8" x14ac:dyDescent="0.25">
      <c r="B185" s="28">
        <v>1</v>
      </c>
      <c r="C185" s="29">
        <v>1352</v>
      </c>
      <c r="D185" s="28" t="s">
        <v>259</v>
      </c>
      <c r="E185" s="30">
        <v>0</v>
      </c>
      <c r="F185" s="30">
        <v>-189.52</v>
      </c>
      <c r="G185" s="30">
        <v>0</v>
      </c>
      <c r="H185" s="30">
        <v>0</v>
      </c>
    </row>
    <row r="186" spans="2:8" x14ac:dyDescent="0.25">
      <c r="B186" s="28">
        <v>1</v>
      </c>
      <c r="C186" s="29">
        <v>391</v>
      </c>
      <c r="D186" s="28" t="s">
        <v>260</v>
      </c>
      <c r="E186" s="30">
        <v>0</v>
      </c>
      <c r="F186" s="30">
        <v>-500.4</v>
      </c>
      <c r="G186" s="30">
        <v>0</v>
      </c>
      <c r="H186" s="30">
        <v>0</v>
      </c>
    </row>
    <row r="187" spans="2:8" x14ac:dyDescent="0.25">
      <c r="B187" s="28">
        <v>1</v>
      </c>
      <c r="C187" s="29">
        <v>686</v>
      </c>
      <c r="D187" s="28" t="s">
        <v>261</v>
      </c>
      <c r="E187" s="30">
        <v>2929.45</v>
      </c>
      <c r="F187" s="30">
        <v>-972.56</v>
      </c>
      <c r="G187" s="30">
        <v>0</v>
      </c>
      <c r="H187" s="30">
        <v>0</v>
      </c>
    </row>
    <row r="188" spans="2:8" x14ac:dyDescent="0.25">
      <c r="B188" s="28">
        <v>1</v>
      </c>
      <c r="C188" s="29">
        <v>245</v>
      </c>
      <c r="D188" s="28" t="s">
        <v>262</v>
      </c>
      <c r="E188" s="30">
        <v>1670.54</v>
      </c>
      <c r="F188" s="30">
        <v>-2050.88</v>
      </c>
      <c r="G188" s="30">
        <v>11.25</v>
      </c>
      <c r="H188" s="30">
        <v>0</v>
      </c>
    </row>
    <row r="189" spans="2:8" x14ac:dyDescent="0.25">
      <c r="B189" s="28">
        <v>1</v>
      </c>
      <c r="C189" s="29">
        <v>355</v>
      </c>
      <c r="D189" s="28" t="s">
        <v>263</v>
      </c>
      <c r="E189" s="30">
        <v>192.78</v>
      </c>
      <c r="F189" s="30">
        <v>-55.8</v>
      </c>
      <c r="G189" s="30">
        <v>1.25</v>
      </c>
      <c r="H189" s="30">
        <v>0</v>
      </c>
    </row>
    <row r="190" spans="2:8" x14ac:dyDescent="0.25">
      <c r="B190" s="28">
        <v>1</v>
      </c>
      <c r="C190" s="29">
        <v>3861</v>
      </c>
      <c r="D190" s="28" t="s">
        <v>329</v>
      </c>
      <c r="E190" s="30">
        <v>0</v>
      </c>
      <c r="F190" s="30">
        <v>0</v>
      </c>
      <c r="G190" s="30">
        <v>0</v>
      </c>
      <c r="H190" s="30">
        <v>0</v>
      </c>
    </row>
    <row r="191" spans="2:8" x14ac:dyDescent="0.25">
      <c r="B191" s="28">
        <v>1</v>
      </c>
      <c r="C191" s="29">
        <v>1049</v>
      </c>
      <c r="D191" s="28" t="s">
        <v>267</v>
      </c>
      <c r="E191" s="30">
        <v>0</v>
      </c>
      <c r="F191" s="30">
        <v>0</v>
      </c>
      <c r="G191" s="30">
        <v>0</v>
      </c>
      <c r="H191" s="30">
        <v>0</v>
      </c>
    </row>
    <row r="192" spans="2:8" x14ac:dyDescent="0.25">
      <c r="B192" s="28">
        <v>1</v>
      </c>
      <c r="C192" s="29">
        <v>599</v>
      </c>
      <c r="D192" s="28" t="s">
        <v>268</v>
      </c>
      <c r="E192" s="30">
        <v>80.650000000000006</v>
      </c>
      <c r="F192" s="30">
        <v>-64.52</v>
      </c>
      <c r="G192" s="30">
        <v>0</v>
      </c>
      <c r="H192" s="30">
        <v>0</v>
      </c>
    </row>
    <row r="193" spans="2:8" x14ac:dyDescent="0.25">
      <c r="B193" s="28">
        <v>1</v>
      </c>
      <c r="C193" s="29">
        <v>436</v>
      </c>
      <c r="D193" s="28" t="s">
        <v>269</v>
      </c>
      <c r="E193" s="30">
        <v>109.44</v>
      </c>
      <c r="F193" s="30">
        <v>-120.69</v>
      </c>
      <c r="G193" s="30">
        <v>11.25</v>
      </c>
      <c r="H193" s="30">
        <v>0</v>
      </c>
    </row>
    <row r="194" spans="2:8" x14ac:dyDescent="0.25">
      <c r="B194" s="28">
        <v>1</v>
      </c>
      <c r="C194" s="29">
        <v>372</v>
      </c>
      <c r="D194" s="28" t="s">
        <v>270</v>
      </c>
      <c r="E194" s="30">
        <v>226.8</v>
      </c>
      <c r="F194" s="30">
        <v>-226.8</v>
      </c>
      <c r="G194" s="30">
        <v>0</v>
      </c>
      <c r="H194" s="30">
        <v>0</v>
      </c>
    </row>
    <row r="195" spans="2:8" x14ac:dyDescent="0.25">
      <c r="B195" s="28">
        <v>1</v>
      </c>
      <c r="C195" s="29">
        <v>253</v>
      </c>
      <c r="D195" s="28" t="s">
        <v>271</v>
      </c>
      <c r="E195" s="30">
        <v>1433.6799999999998</v>
      </c>
      <c r="F195" s="30">
        <v>-2298.9699999999998</v>
      </c>
      <c r="G195" s="30">
        <v>236.25</v>
      </c>
      <c r="H195" s="30">
        <v>0</v>
      </c>
    </row>
    <row r="196" spans="2:8" x14ac:dyDescent="0.25">
      <c r="B196" s="28">
        <v>1</v>
      </c>
      <c r="C196" s="29">
        <v>1658</v>
      </c>
      <c r="D196" s="28" t="s">
        <v>331</v>
      </c>
      <c r="E196" s="30">
        <v>845.39</v>
      </c>
      <c r="F196" s="30">
        <v>0</v>
      </c>
      <c r="G196" s="30">
        <v>0</v>
      </c>
      <c r="H196" s="30">
        <v>0</v>
      </c>
    </row>
    <row r="197" spans="2:8" x14ac:dyDescent="0.25">
      <c r="B197" s="28">
        <v>1</v>
      </c>
      <c r="C197" s="29">
        <v>1221</v>
      </c>
      <c r="D197" s="28" t="s">
        <v>332</v>
      </c>
      <c r="E197" s="30">
        <v>64.52</v>
      </c>
      <c r="F197" s="30">
        <v>0</v>
      </c>
      <c r="G197" s="30">
        <v>0</v>
      </c>
      <c r="H197" s="30">
        <v>0</v>
      </c>
    </row>
    <row r="198" spans="2:8" x14ac:dyDescent="0.25">
      <c r="B198" s="28">
        <v>1</v>
      </c>
      <c r="C198" s="29">
        <v>224</v>
      </c>
      <c r="D198" s="28" t="s">
        <v>333</v>
      </c>
      <c r="E198" s="30">
        <v>719.19</v>
      </c>
      <c r="F198" s="30">
        <v>0</v>
      </c>
      <c r="G198" s="30">
        <v>0</v>
      </c>
      <c r="H198" s="30">
        <v>0</v>
      </c>
    </row>
    <row r="199" spans="2:8" x14ac:dyDescent="0.25">
      <c r="B199" s="28">
        <v>1</v>
      </c>
      <c r="C199" s="29">
        <v>670</v>
      </c>
      <c r="D199" s="28" t="s">
        <v>278</v>
      </c>
      <c r="E199" s="30">
        <v>650.66999999999996</v>
      </c>
      <c r="F199" s="30">
        <v>-672.97</v>
      </c>
      <c r="G199" s="30">
        <v>0</v>
      </c>
      <c r="H199" s="30">
        <v>0</v>
      </c>
    </row>
    <row r="200" spans="2:8" x14ac:dyDescent="0.25">
      <c r="B200" s="28">
        <v>1</v>
      </c>
      <c r="C200" s="29">
        <v>789</v>
      </c>
      <c r="D200" s="28" t="s">
        <v>280</v>
      </c>
      <c r="E200" s="30">
        <v>5443.1</v>
      </c>
      <c r="F200" s="30">
        <v>-6831.38</v>
      </c>
      <c r="G200" s="30">
        <v>0</v>
      </c>
      <c r="H200" s="30">
        <v>0</v>
      </c>
    </row>
    <row r="201" spans="2:8" x14ac:dyDescent="0.25">
      <c r="B201" s="28">
        <v>1</v>
      </c>
      <c r="C201" s="29">
        <v>228</v>
      </c>
      <c r="D201" s="28" t="s">
        <v>281</v>
      </c>
      <c r="E201" s="30">
        <v>145.16999999999999</v>
      </c>
      <c r="F201" s="30">
        <v>-145.16999999999999</v>
      </c>
      <c r="G201" s="30">
        <v>0</v>
      </c>
      <c r="H201" s="30">
        <v>0</v>
      </c>
    </row>
    <row r="202" spans="2:8" x14ac:dyDescent="0.25">
      <c r="B202" s="28">
        <v>1</v>
      </c>
      <c r="C202" s="29">
        <v>100</v>
      </c>
      <c r="D202" s="28" t="s">
        <v>282</v>
      </c>
      <c r="E202" s="30">
        <v>113.04</v>
      </c>
      <c r="F202" s="30">
        <v>-215.46</v>
      </c>
      <c r="G202" s="30">
        <v>0</v>
      </c>
      <c r="H202" s="30">
        <v>0</v>
      </c>
    </row>
    <row r="203" spans="2:8" x14ac:dyDescent="0.25">
      <c r="B203" s="28">
        <v>1</v>
      </c>
      <c r="C203" s="29">
        <v>339</v>
      </c>
      <c r="D203" s="28" t="s">
        <v>283</v>
      </c>
      <c r="E203" s="30">
        <v>11015.76</v>
      </c>
      <c r="F203" s="30">
        <v>-4980.78</v>
      </c>
      <c r="G203" s="30">
        <v>0</v>
      </c>
      <c r="H203" s="30">
        <v>0</v>
      </c>
    </row>
    <row r="204" spans="2:8" x14ac:dyDescent="0.25">
      <c r="B204" s="28">
        <v>1</v>
      </c>
      <c r="C204" s="29">
        <v>899</v>
      </c>
      <c r="D204" s="28" t="s">
        <v>285</v>
      </c>
      <c r="E204" s="30">
        <v>0</v>
      </c>
      <c r="F204" s="30">
        <v>0</v>
      </c>
      <c r="G204" s="30">
        <v>0</v>
      </c>
      <c r="H204" s="30">
        <v>0</v>
      </c>
    </row>
    <row r="205" spans="2:8" x14ac:dyDescent="0.25">
      <c r="B205" s="28">
        <v>1</v>
      </c>
      <c r="C205" s="29">
        <v>790</v>
      </c>
      <c r="D205" s="28" t="s">
        <v>287</v>
      </c>
      <c r="E205" s="30">
        <v>1327.9</v>
      </c>
      <c r="F205" s="30">
        <v>-3204.2</v>
      </c>
      <c r="G205" s="30">
        <v>0</v>
      </c>
      <c r="H205" s="30">
        <v>0</v>
      </c>
    </row>
    <row r="206" spans="2:8" x14ac:dyDescent="0.25">
      <c r="B206" s="28">
        <v>1</v>
      </c>
      <c r="C206" s="29">
        <v>1032</v>
      </c>
      <c r="D206" s="28" t="s">
        <v>288</v>
      </c>
      <c r="E206" s="30">
        <v>2166.7800000000002</v>
      </c>
      <c r="F206" s="30">
        <v>0</v>
      </c>
      <c r="G206" s="30">
        <v>0</v>
      </c>
      <c r="H206" s="30">
        <v>0</v>
      </c>
    </row>
    <row r="207" spans="2:8" x14ac:dyDescent="0.25">
      <c r="B207" s="28">
        <v>1</v>
      </c>
      <c r="C207" s="29">
        <v>431</v>
      </c>
      <c r="D207" s="28" t="s">
        <v>289</v>
      </c>
      <c r="E207" s="30">
        <v>1543.71</v>
      </c>
      <c r="F207" s="30">
        <v>0</v>
      </c>
      <c r="G207" s="30">
        <v>92.5</v>
      </c>
      <c r="H207" s="30">
        <v>0</v>
      </c>
    </row>
    <row r="208" spans="2:8" x14ac:dyDescent="0.25">
      <c r="B208" s="28">
        <v>1</v>
      </c>
      <c r="C208" s="29">
        <v>432</v>
      </c>
      <c r="D208" s="28" t="s">
        <v>290</v>
      </c>
      <c r="E208" s="30">
        <v>142.32</v>
      </c>
      <c r="F208" s="30">
        <v>-417.07</v>
      </c>
      <c r="G208" s="30">
        <v>0</v>
      </c>
      <c r="H208" s="30">
        <v>0</v>
      </c>
    </row>
    <row r="209" spans="2:8" x14ac:dyDescent="0.25">
      <c r="B209" s="28">
        <v>1</v>
      </c>
      <c r="C209" s="29">
        <v>587</v>
      </c>
      <c r="D209" s="28" t="s">
        <v>291</v>
      </c>
      <c r="E209" s="30">
        <v>1028.4100000000001</v>
      </c>
      <c r="F209" s="30">
        <v>-1292.3</v>
      </c>
      <c r="G209" s="30">
        <v>0</v>
      </c>
      <c r="H209" s="30">
        <v>0</v>
      </c>
    </row>
    <row r="210" spans="2:8" x14ac:dyDescent="0.25">
      <c r="B210" s="28">
        <v>1</v>
      </c>
      <c r="C210" s="29">
        <v>392</v>
      </c>
      <c r="D210" s="28" t="s">
        <v>292</v>
      </c>
      <c r="E210" s="30">
        <v>167.62</v>
      </c>
      <c r="F210" s="30">
        <v>-167.62</v>
      </c>
      <c r="G210" s="30">
        <v>0</v>
      </c>
      <c r="H210" s="30">
        <v>0</v>
      </c>
    </row>
    <row r="211" spans="2:8" x14ac:dyDescent="0.25">
      <c r="B211" s="28">
        <v>1</v>
      </c>
      <c r="C211" s="29">
        <v>205</v>
      </c>
      <c r="D211" s="28" t="s">
        <v>335</v>
      </c>
      <c r="E211" s="30">
        <v>3525.65</v>
      </c>
      <c r="F211" s="30">
        <v>-4323.28</v>
      </c>
      <c r="G211" s="30">
        <v>312.5</v>
      </c>
      <c r="H211" s="30">
        <v>0</v>
      </c>
    </row>
    <row r="212" spans="2:8" x14ac:dyDescent="0.25">
      <c r="B212" s="28">
        <v>1</v>
      </c>
      <c r="C212" s="29"/>
      <c r="D212" s="28"/>
      <c r="E212" s="30"/>
      <c r="F212" s="30"/>
      <c r="G212" s="30"/>
      <c r="H212" s="30"/>
    </row>
    <row r="213" spans="2:8" x14ac:dyDescent="0.25">
      <c r="B213" s="28">
        <v>1</v>
      </c>
      <c r="C213" s="29"/>
      <c r="D213" s="28"/>
      <c r="E213" s="30"/>
      <c r="F213" s="30"/>
      <c r="G213" s="30"/>
      <c r="H213" s="30"/>
    </row>
    <row r="214" spans="2:8" x14ac:dyDescent="0.25">
      <c r="B214" s="28">
        <v>1</v>
      </c>
      <c r="C214" s="29"/>
      <c r="D214" s="28"/>
      <c r="E214" s="30"/>
      <c r="F214" s="30"/>
      <c r="G214" s="30"/>
      <c r="H214" s="30"/>
    </row>
    <row r="216" spans="2:8" x14ac:dyDescent="0.25">
      <c r="D216" s="32" t="s">
        <v>294</v>
      </c>
      <c r="E216" s="33">
        <f>SUM(E10:E214)</f>
        <v>157096.07000000004</v>
      </c>
      <c r="F216" s="33">
        <f>SUM(F10:F214)</f>
        <v>-143617.79000000007</v>
      </c>
      <c r="G216" s="33">
        <f>SUM(G10:G214)</f>
        <v>2418.75</v>
      </c>
      <c r="H216" s="33">
        <f>SUM(H10:H214)</f>
        <v>-8.75</v>
      </c>
    </row>
  </sheetData>
  <autoFilter ref="B9:H214" xr:uid="{8F643184-F561-498B-A166-75CA80B45537}">
    <sortState xmlns:xlrd2="http://schemas.microsoft.com/office/spreadsheetml/2017/richdata2" ref="B10:H214">
      <sortCondition ref="D9:D214"/>
    </sortState>
  </autoFilter>
  <mergeCells count="1">
    <mergeCell ref="B6:E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617B0-3EBD-4923-9D5E-B94538728FA8}">
  <dimension ref="B1:H217"/>
  <sheetViews>
    <sheetView workbookViewId="0">
      <selection activeCell="E230" sqref="E23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340</v>
      </c>
    </row>
    <row r="4" spans="2:8" ht="15.75" thickBot="1" x14ac:dyDescent="0.3">
      <c r="B4" s="21" t="s">
        <v>4</v>
      </c>
      <c r="C4" s="22" t="s">
        <v>343</v>
      </c>
    </row>
    <row r="6" spans="2:8" ht="15" customHeight="1" x14ac:dyDescent="0.25">
      <c r="B6" s="61" t="s">
        <v>339</v>
      </c>
      <c r="C6" s="62"/>
      <c r="D6" s="62"/>
      <c r="E6" s="63"/>
      <c r="F6" s="23"/>
      <c r="G6" s="23"/>
      <c r="H6" s="23"/>
    </row>
    <row r="7" spans="2:8" x14ac:dyDescent="0.25">
      <c r="B7" s="64"/>
      <c r="C7" s="65"/>
      <c r="D7" s="65"/>
      <c r="E7" s="66"/>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1</v>
      </c>
      <c r="C10" s="29">
        <v>579</v>
      </c>
      <c r="D10" s="28" t="s">
        <v>16</v>
      </c>
      <c r="E10" s="30">
        <v>113.04</v>
      </c>
      <c r="F10" s="30">
        <v>-113.04</v>
      </c>
      <c r="G10" s="30">
        <v>0</v>
      </c>
      <c r="H10" s="30">
        <v>0</v>
      </c>
    </row>
    <row r="11" spans="2:8" x14ac:dyDescent="0.25">
      <c r="B11" s="28">
        <v>1</v>
      </c>
      <c r="C11" s="29">
        <v>251</v>
      </c>
      <c r="D11" s="28" t="s">
        <v>296</v>
      </c>
      <c r="E11" s="30">
        <v>64.52</v>
      </c>
      <c r="F11" s="30">
        <v>0</v>
      </c>
      <c r="G11" s="30">
        <v>23.75</v>
      </c>
      <c r="H11" s="30">
        <v>0</v>
      </c>
    </row>
    <row r="12" spans="2:8" x14ac:dyDescent="0.25">
      <c r="B12" s="28">
        <v>1</v>
      </c>
      <c r="C12" s="29">
        <v>247</v>
      </c>
      <c r="D12" s="28" t="s">
        <v>296</v>
      </c>
      <c r="E12" s="30">
        <v>232.47000000000003</v>
      </c>
      <c r="F12" s="30">
        <v>-260.39999999999998</v>
      </c>
      <c r="G12" s="30">
        <v>30</v>
      </c>
      <c r="H12" s="30">
        <v>0</v>
      </c>
    </row>
    <row r="13" spans="2:8" x14ac:dyDescent="0.25">
      <c r="B13" s="28">
        <v>1</v>
      </c>
      <c r="C13" s="29">
        <v>901</v>
      </c>
      <c r="D13" s="28" t="s">
        <v>19</v>
      </c>
      <c r="E13" s="30">
        <v>0</v>
      </c>
      <c r="F13" s="30">
        <v>0</v>
      </c>
      <c r="G13" s="30">
        <v>0</v>
      </c>
      <c r="H13" s="30">
        <v>0</v>
      </c>
    </row>
    <row r="14" spans="2:8" x14ac:dyDescent="0.25">
      <c r="B14" s="28">
        <v>1</v>
      </c>
      <c r="C14" s="29">
        <v>195</v>
      </c>
      <c r="D14" s="28" t="s">
        <v>20</v>
      </c>
      <c r="E14" s="30">
        <v>0</v>
      </c>
      <c r="F14" s="30">
        <v>0</v>
      </c>
      <c r="G14" s="30">
        <v>0</v>
      </c>
      <c r="H14" s="30">
        <v>0</v>
      </c>
    </row>
    <row r="15" spans="2:8" x14ac:dyDescent="0.25">
      <c r="B15" s="28">
        <v>1</v>
      </c>
      <c r="C15" s="29">
        <v>663</v>
      </c>
      <c r="D15" s="28" t="s">
        <v>21</v>
      </c>
      <c r="E15" s="30">
        <v>0</v>
      </c>
      <c r="F15" s="30">
        <v>-3259.87</v>
      </c>
      <c r="G15" s="30">
        <v>0</v>
      </c>
      <c r="H15" s="30">
        <v>0</v>
      </c>
    </row>
    <row r="16" spans="2:8" x14ac:dyDescent="0.25">
      <c r="B16" s="28">
        <v>1</v>
      </c>
      <c r="C16" s="29">
        <v>196</v>
      </c>
      <c r="D16" s="28" t="s">
        <v>23</v>
      </c>
      <c r="E16" s="30">
        <v>0</v>
      </c>
      <c r="F16" s="30">
        <v>-343.75</v>
      </c>
      <c r="G16" s="30">
        <v>1635</v>
      </c>
      <c r="H16" s="30">
        <v>0</v>
      </c>
    </row>
    <row r="17" spans="2:8" x14ac:dyDescent="0.25">
      <c r="B17" s="28">
        <v>1</v>
      </c>
      <c r="C17" s="29">
        <v>261</v>
      </c>
      <c r="D17" s="28" t="s">
        <v>297</v>
      </c>
      <c r="E17" s="30">
        <v>0</v>
      </c>
      <c r="F17" s="30">
        <v>0</v>
      </c>
      <c r="G17" s="30">
        <v>0</v>
      </c>
      <c r="H17" s="30">
        <v>0</v>
      </c>
    </row>
    <row r="18" spans="2:8" x14ac:dyDescent="0.25">
      <c r="B18" s="28">
        <v>1</v>
      </c>
      <c r="C18" s="29">
        <v>260</v>
      </c>
      <c r="D18" s="28" t="s">
        <v>298</v>
      </c>
      <c r="E18" s="30">
        <v>0</v>
      </c>
      <c r="F18" s="30">
        <v>0</v>
      </c>
      <c r="G18" s="30">
        <v>0</v>
      </c>
      <c r="H18" s="30">
        <v>0</v>
      </c>
    </row>
    <row r="19" spans="2:8" x14ac:dyDescent="0.25">
      <c r="B19" s="28">
        <v>1</v>
      </c>
      <c r="C19" s="29">
        <v>588</v>
      </c>
      <c r="D19" s="28" t="s">
        <v>24</v>
      </c>
      <c r="E19" s="30">
        <v>48.39</v>
      </c>
      <c r="F19" s="30">
        <v>-21.25</v>
      </c>
      <c r="G19" s="30">
        <v>5</v>
      </c>
      <c r="H19" s="30">
        <v>0</v>
      </c>
    </row>
    <row r="20" spans="2:8" x14ac:dyDescent="0.25">
      <c r="B20" s="28">
        <v>1</v>
      </c>
      <c r="C20" s="29">
        <v>1017</v>
      </c>
      <c r="D20" s="28" t="s">
        <v>27</v>
      </c>
      <c r="E20" s="30">
        <v>192.78</v>
      </c>
      <c r="F20" s="30">
        <v>-6125.13</v>
      </c>
      <c r="G20" s="30">
        <v>0</v>
      </c>
      <c r="H20" s="30">
        <v>0</v>
      </c>
    </row>
    <row r="21" spans="2:8" x14ac:dyDescent="0.25">
      <c r="B21" s="28">
        <v>1</v>
      </c>
      <c r="C21" s="29">
        <v>301</v>
      </c>
      <c r="D21" s="28" t="s">
        <v>28</v>
      </c>
      <c r="E21" s="30">
        <v>156.06</v>
      </c>
      <c r="F21" s="30">
        <v>-252.84</v>
      </c>
      <c r="G21" s="30">
        <v>0</v>
      </c>
      <c r="H21" s="30">
        <v>0</v>
      </c>
    </row>
    <row r="22" spans="2:8" x14ac:dyDescent="0.25">
      <c r="B22" s="28">
        <v>1</v>
      </c>
      <c r="C22" s="29">
        <v>791</v>
      </c>
      <c r="D22" s="28" t="s">
        <v>30</v>
      </c>
      <c r="E22" s="30">
        <v>603.9</v>
      </c>
      <c r="F22" s="30">
        <v>-132.79</v>
      </c>
      <c r="G22" s="30">
        <v>16.25</v>
      </c>
      <c r="H22" s="30">
        <v>0</v>
      </c>
    </row>
    <row r="23" spans="2:8" x14ac:dyDescent="0.25">
      <c r="B23" s="28">
        <v>1</v>
      </c>
      <c r="C23" s="29">
        <v>1027</v>
      </c>
      <c r="D23" s="28" t="s">
        <v>31</v>
      </c>
      <c r="E23" s="30">
        <v>1859.8000000000002</v>
      </c>
      <c r="F23" s="30">
        <v>-1967.59</v>
      </c>
      <c r="G23" s="30">
        <v>0</v>
      </c>
      <c r="H23" s="30">
        <v>0</v>
      </c>
    </row>
    <row r="24" spans="2:8" x14ac:dyDescent="0.25">
      <c r="B24" s="28">
        <v>1</v>
      </c>
      <c r="C24" s="29">
        <v>1018</v>
      </c>
      <c r="D24" s="28" t="s">
        <v>34</v>
      </c>
      <c r="E24" s="30">
        <v>130.45999999999998</v>
      </c>
      <c r="F24" s="30">
        <v>0</v>
      </c>
      <c r="G24" s="30">
        <v>0</v>
      </c>
      <c r="H24" s="30">
        <v>0</v>
      </c>
    </row>
    <row r="25" spans="2:8" x14ac:dyDescent="0.25">
      <c r="B25" s="28">
        <v>1</v>
      </c>
      <c r="C25" s="29">
        <v>206</v>
      </c>
      <c r="D25" s="28" t="s">
        <v>36</v>
      </c>
      <c r="E25" s="30">
        <v>0</v>
      </c>
      <c r="F25" s="30">
        <v>0</v>
      </c>
      <c r="G25" s="30">
        <v>0</v>
      </c>
      <c r="H25" s="30">
        <v>0</v>
      </c>
    </row>
    <row r="26" spans="2:8" x14ac:dyDescent="0.25">
      <c r="B26" s="28">
        <v>1</v>
      </c>
      <c r="C26" s="29">
        <v>358</v>
      </c>
      <c r="D26" s="28" t="s">
        <v>37</v>
      </c>
      <c r="E26" s="30">
        <v>0</v>
      </c>
      <c r="F26" s="30">
        <v>-111.18</v>
      </c>
      <c r="G26" s="30">
        <v>0</v>
      </c>
      <c r="H26" s="30">
        <v>0</v>
      </c>
    </row>
    <row r="27" spans="2:8" x14ac:dyDescent="0.25">
      <c r="B27" s="28">
        <v>1</v>
      </c>
      <c r="C27" s="29">
        <v>589</v>
      </c>
      <c r="D27" s="28" t="s">
        <v>38</v>
      </c>
      <c r="E27" s="30">
        <v>161.84</v>
      </c>
      <c r="F27" s="30">
        <v>-578.87</v>
      </c>
      <c r="G27" s="30">
        <v>0</v>
      </c>
      <c r="H27" s="30">
        <v>0</v>
      </c>
    </row>
    <row r="28" spans="2:8" x14ac:dyDescent="0.25">
      <c r="B28" s="28">
        <v>1</v>
      </c>
      <c r="C28" s="29">
        <v>366</v>
      </c>
      <c r="D28" s="28" t="s">
        <v>39</v>
      </c>
      <c r="E28" s="30">
        <v>0</v>
      </c>
      <c r="F28" s="30">
        <v>-109.44</v>
      </c>
      <c r="G28" s="30">
        <v>0</v>
      </c>
      <c r="H28" s="30">
        <v>0</v>
      </c>
    </row>
    <row r="29" spans="2:8" x14ac:dyDescent="0.25">
      <c r="B29" s="28">
        <v>1</v>
      </c>
      <c r="C29" s="29">
        <v>822</v>
      </c>
      <c r="D29" s="28" t="s">
        <v>41</v>
      </c>
      <c r="E29" s="30">
        <v>631.35</v>
      </c>
      <c r="F29" s="30">
        <v>-3112.29</v>
      </c>
      <c r="G29" s="30">
        <v>0</v>
      </c>
      <c r="H29" s="30">
        <v>0</v>
      </c>
    </row>
    <row r="30" spans="2:8" x14ac:dyDescent="0.25">
      <c r="B30" s="28">
        <v>1</v>
      </c>
      <c r="C30" s="29">
        <v>1003</v>
      </c>
      <c r="D30" s="28" t="s">
        <v>43</v>
      </c>
      <c r="E30" s="30">
        <v>625.86</v>
      </c>
      <c r="F30" s="30">
        <v>-657.11</v>
      </c>
      <c r="G30" s="30">
        <v>16.25</v>
      </c>
      <c r="H30" s="30">
        <v>0</v>
      </c>
    </row>
    <row r="31" spans="2:8" x14ac:dyDescent="0.25">
      <c r="B31" s="28">
        <v>1</v>
      </c>
      <c r="C31" s="29">
        <v>903</v>
      </c>
      <c r="D31" s="28" t="s">
        <v>45</v>
      </c>
      <c r="E31" s="30">
        <v>0</v>
      </c>
      <c r="F31" s="30">
        <v>0</v>
      </c>
      <c r="G31" s="30">
        <v>0</v>
      </c>
      <c r="H31" s="30">
        <v>0</v>
      </c>
    </row>
    <row r="32" spans="2:8" x14ac:dyDescent="0.25">
      <c r="B32" s="28">
        <v>1</v>
      </c>
      <c r="C32" s="29">
        <v>792</v>
      </c>
      <c r="D32" s="28" t="s">
        <v>301</v>
      </c>
      <c r="E32" s="30">
        <v>0</v>
      </c>
      <c r="F32" s="30">
        <v>-1039.04</v>
      </c>
      <c r="G32" s="30">
        <v>0</v>
      </c>
      <c r="H32" s="30">
        <v>0</v>
      </c>
    </row>
    <row r="33" spans="2:8" x14ac:dyDescent="0.25">
      <c r="B33" s="28">
        <v>1</v>
      </c>
      <c r="C33" s="29">
        <v>634</v>
      </c>
      <c r="D33" s="28" t="s">
        <v>48</v>
      </c>
      <c r="E33" s="30">
        <v>175.77</v>
      </c>
      <c r="F33" s="30">
        <v>-140.16</v>
      </c>
      <c r="G33" s="30">
        <v>0</v>
      </c>
      <c r="H33" s="30">
        <v>0</v>
      </c>
    </row>
    <row r="34" spans="2:8" x14ac:dyDescent="0.25">
      <c r="B34" s="28">
        <v>1</v>
      </c>
      <c r="C34" s="29">
        <v>664</v>
      </c>
      <c r="D34" s="28" t="s">
        <v>49</v>
      </c>
      <c r="E34" s="30">
        <v>951.81999999999994</v>
      </c>
      <c r="F34" s="30">
        <v>-1042.58</v>
      </c>
      <c r="G34" s="30">
        <v>0</v>
      </c>
      <c r="H34" s="30">
        <v>0</v>
      </c>
    </row>
    <row r="35" spans="2:8" x14ac:dyDescent="0.25">
      <c r="B35" s="28">
        <v>1</v>
      </c>
      <c r="C35" s="29">
        <v>580</v>
      </c>
      <c r="D35" s="28" t="s">
        <v>50</v>
      </c>
      <c r="E35" s="30">
        <v>209.79</v>
      </c>
      <c r="F35" s="30">
        <v>-224.79</v>
      </c>
      <c r="G35" s="30">
        <v>0</v>
      </c>
      <c r="H35" s="30">
        <v>0</v>
      </c>
    </row>
    <row r="36" spans="2:8" x14ac:dyDescent="0.25">
      <c r="B36" s="28">
        <v>1</v>
      </c>
      <c r="C36" s="29">
        <v>225</v>
      </c>
      <c r="D36" s="28" t="s">
        <v>51</v>
      </c>
      <c r="E36" s="30">
        <v>128.47999999999999</v>
      </c>
      <c r="F36" s="30">
        <v>-319.77</v>
      </c>
      <c r="G36" s="30">
        <v>0</v>
      </c>
      <c r="H36" s="30">
        <v>0</v>
      </c>
    </row>
    <row r="37" spans="2:8" x14ac:dyDescent="0.25">
      <c r="B37" s="28">
        <v>1</v>
      </c>
      <c r="C37" s="29">
        <v>1029</v>
      </c>
      <c r="D37" s="28" t="s">
        <v>53</v>
      </c>
      <c r="E37" s="30">
        <v>1060.8</v>
      </c>
      <c r="F37" s="30">
        <v>-960.07999999999993</v>
      </c>
      <c r="G37" s="30">
        <v>0</v>
      </c>
      <c r="H37" s="30">
        <v>0</v>
      </c>
    </row>
    <row r="38" spans="2:8" x14ac:dyDescent="0.25">
      <c r="B38" s="28">
        <v>1</v>
      </c>
      <c r="C38" s="29">
        <v>197</v>
      </c>
      <c r="D38" s="28" t="s">
        <v>55</v>
      </c>
      <c r="E38" s="30">
        <v>0</v>
      </c>
      <c r="F38" s="30">
        <v>-101.36</v>
      </c>
      <c r="G38" s="30">
        <v>52.5</v>
      </c>
      <c r="H38" s="30">
        <v>0</v>
      </c>
    </row>
    <row r="39" spans="2:8" x14ac:dyDescent="0.25">
      <c r="B39" s="28">
        <v>1</v>
      </c>
      <c r="C39" s="29">
        <v>793</v>
      </c>
      <c r="D39" s="28" t="s">
        <v>57</v>
      </c>
      <c r="E39" s="30">
        <v>483.72</v>
      </c>
      <c r="F39" s="30">
        <v>-483.72</v>
      </c>
      <c r="G39" s="30">
        <v>0</v>
      </c>
      <c r="H39" s="30">
        <v>0</v>
      </c>
    </row>
    <row r="40" spans="2:8" x14ac:dyDescent="0.25">
      <c r="B40" s="28">
        <v>1</v>
      </c>
      <c r="C40" s="29">
        <v>322</v>
      </c>
      <c r="D40" s="28" t="s">
        <v>58</v>
      </c>
      <c r="E40" s="30">
        <v>812.52</v>
      </c>
      <c r="F40" s="30">
        <v>-1086</v>
      </c>
      <c r="G40" s="30">
        <v>11.25</v>
      </c>
      <c r="H40" s="30">
        <v>0</v>
      </c>
    </row>
    <row r="41" spans="2:8" x14ac:dyDescent="0.25">
      <c r="B41" s="28">
        <v>1</v>
      </c>
      <c r="C41" s="29">
        <v>270</v>
      </c>
      <c r="D41" s="28" t="s">
        <v>303</v>
      </c>
      <c r="E41" s="30">
        <v>264.39999999999998</v>
      </c>
      <c r="F41" s="30">
        <v>-43.75</v>
      </c>
      <c r="G41" s="30">
        <v>12.5</v>
      </c>
      <c r="H41" s="30">
        <v>0</v>
      </c>
    </row>
    <row r="42" spans="2:8" x14ac:dyDescent="0.25">
      <c r="B42" s="28">
        <v>1</v>
      </c>
      <c r="C42" s="29">
        <v>665</v>
      </c>
      <c r="D42" s="28" t="s">
        <v>60</v>
      </c>
      <c r="E42" s="30">
        <v>3340.2200000000003</v>
      </c>
      <c r="F42" s="30">
        <v>0</v>
      </c>
      <c r="G42" s="30">
        <v>0</v>
      </c>
      <c r="H42" s="30">
        <v>0</v>
      </c>
    </row>
    <row r="43" spans="2:8" x14ac:dyDescent="0.25">
      <c r="B43" s="28">
        <v>1</v>
      </c>
      <c r="C43" s="29">
        <v>96</v>
      </c>
      <c r="D43" s="28" t="s">
        <v>61</v>
      </c>
      <c r="E43" s="30">
        <v>378.13</v>
      </c>
      <c r="F43" s="30">
        <v>-326.23</v>
      </c>
      <c r="G43" s="30">
        <v>0</v>
      </c>
      <c r="H43" s="30">
        <v>0</v>
      </c>
    </row>
    <row r="44" spans="2:8" x14ac:dyDescent="0.25">
      <c r="B44" s="28">
        <v>1</v>
      </c>
      <c r="C44" s="29">
        <v>216</v>
      </c>
      <c r="D44" s="28" t="s">
        <v>63</v>
      </c>
      <c r="E44" s="30">
        <v>150.28</v>
      </c>
      <c r="F44" s="30">
        <v>0</v>
      </c>
      <c r="G44" s="30">
        <v>0</v>
      </c>
      <c r="H44" s="30">
        <v>0</v>
      </c>
    </row>
    <row r="45" spans="2:8" x14ac:dyDescent="0.25">
      <c r="B45" s="28">
        <v>1</v>
      </c>
      <c r="C45" s="29">
        <v>794</v>
      </c>
      <c r="D45" s="28" t="s">
        <v>65</v>
      </c>
      <c r="E45" s="30">
        <v>483.72</v>
      </c>
      <c r="F45" s="30">
        <v>-75.599999999999994</v>
      </c>
      <c r="G45" s="30">
        <v>0</v>
      </c>
      <c r="H45" s="30">
        <v>0</v>
      </c>
    </row>
    <row r="46" spans="2:8" x14ac:dyDescent="0.25">
      <c r="B46" s="28">
        <v>1</v>
      </c>
      <c r="C46" s="29">
        <v>739</v>
      </c>
      <c r="D46" s="28" t="s">
        <v>66</v>
      </c>
      <c r="E46" s="30">
        <v>167.62</v>
      </c>
      <c r="F46" s="30">
        <v>-124.44</v>
      </c>
      <c r="G46" s="30">
        <v>2.5</v>
      </c>
      <c r="H46" s="30">
        <v>0</v>
      </c>
    </row>
    <row r="47" spans="2:8" x14ac:dyDescent="0.25">
      <c r="B47" s="28">
        <v>1</v>
      </c>
      <c r="C47" s="29">
        <v>286</v>
      </c>
      <c r="D47" s="28" t="s">
        <v>67</v>
      </c>
      <c r="E47" s="30">
        <v>647.82000000000005</v>
      </c>
      <c r="F47" s="30">
        <v>-647.82000000000005</v>
      </c>
      <c r="G47" s="30">
        <v>0</v>
      </c>
      <c r="H47" s="30">
        <v>0</v>
      </c>
    </row>
    <row r="48" spans="2:8" x14ac:dyDescent="0.25">
      <c r="B48" s="28">
        <v>1</v>
      </c>
      <c r="C48" s="29">
        <v>851</v>
      </c>
      <c r="D48" s="28" t="s">
        <v>68</v>
      </c>
      <c r="E48" s="30">
        <v>417</v>
      </c>
      <c r="F48" s="30">
        <v>0</v>
      </c>
      <c r="G48" s="30">
        <v>30</v>
      </c>
      <c r="H48" s="30">
        <v>0</v>
      </c>
    </row>
    <row r="49" spans="2:8" x14ac:dyDescent="0.25">
      <c r="B49" s="28">
        <v>1</v>
      </c>
      <c r="C49" s="29">
        <v>581</v>
      </c>
      <c r="D49" s="28" t="s">
        <v>69</v>
      </c>
      <c r="E49" s="30">
        <v>235.68</v>
      </c>
      <c r="F49" s="30">
        <v>-235.68</v>
      </c>
      <c r="G49" s="30">
        <v>0</v>
      </c>
      <c r="H49" s="30">
        <v>0</v>
      </c>
    </row>
    <row r="50" spans="2:8" x14ac:dyDescent="0.25">
      <c r="B50" s="28">
        <v>1</v>
      </c>
      <c r="C50" s="29">
        <v>681</v>
      </c>
      <c r="D50" s="28" t="s">
        <v>70</v>
      </c>
      <c r="E50" s="30">
        <v>775.94</v>
      </c>
      <c r="F50" s="30">
        <v>0</v>
      </c>
      <c r="G50" s="30">
        <v>0</v>
      </c>
      <c r="H50" s="30">
        <v>0</v>
      </c>
    </row>
    <row r="51" spans="2:8" x14ac:dyDescent="0.25">
      <c r="B51" s="28">
        <v>1</v>
      </c>
      <c r="C51" s="29">
        <v>103</v>
      </c>
      <c r="D51" s="28" t="s">
        <v>71</v>
      </c>
      <c r="E51" s="30">
        <v>116.8</v>
      </c>
      <c r="F51" s="30">
        <v>-150.28</v>
      </c>
      <c r="G51" s="30">
        <v>0</v>
      </c>
      <c r="H51" s="30">
        <v>0</v>
      </c>
    </row>
    <row r="52" spans="2:8" x14ac:dyDescent="0.25">
      <c r="B52" s="28">
        <v>1</v>
      </c>
      <c r="C52" s="29">
        <v>781</v>
      </c>
      <c r="D52" s="28" t="s">
        <v>72</v>
      </c>
      <c r="E52" s="30">
        <v>287.34000000000003</v>
      </c>
      <c r="F52" s="30">
        <v>-96.78</v>
      </c>
      <c r="G52" s="30">
        <v>0</v>
      </c>
      <c r="H52" s="30">
        <v>0</v>
      </c>
    </row>
    <row r="53" spans="2:8" x14ac:dyDescent="0.25">
      <c r="B53" s="28">
        <v>1</v>
      </c>
      <c r="C53" s="29">
        <v>1025</v>
      </c>
      <c r="D53" s="28" t="s">
        <v>73</v>
      </c>
      <c r="E53" s="30">
        <v>64.52</v>
      </c>
      <c r="F53" s="30">
        <v>0</v>
      </c>
      <c r="G53" s="30">
        <v>0</v>
      </c>
      <c r="H53" s="30">
        <v>0</v>
      </c>
    </row>
    <row r="54" spans="2:8" x14ac:dyDescent="0.25">
      <c r="B54" s="28">
        <v>1</v>
      </c>
      <c r="C54" s="29">
        <v>276</v>
      </c>
      <c r="D54" s="28" t="s">
        <v>304</v>
      </c>
      <c r="E54" s="30">
        <v>0</v>
      </c>
      <c r="F54" s="30">
        <v>0</v>
      </c>
      <c r="G54" s="30">
        <v>0</v>
      </c>
      <c r="H54" s="30">
        <v>0</v>
      </c>
    </row>
    <row r="55" spans="2:8" x14ac:dyDescent="0.25">
      <c r="B55" s="28">
        <v>1</v>
      </c>
      <c r="C55" s="29">
        <v>852</v>
      </c>
      <c r="D55" s="28" t="s">
        <v>76</v>
      </c>
      <c r="E55" s="30">
        <v>130.46</v>
      </c>
      <c r="F55" s="30">
        <v>-357.26</v>
      </c>
      <c r="G55" s="30">
        <v>0</v>
      </c>
      <c r="H55" s="30">
        <v>0</v>
      </c>
    </row>
    <row r="56" spans="2:8" x14ac:dyDescent="0.25">
      <c r="B56" s="28">
        <v>1</v>
      </c>
      <c r="C56" s="29">
        <v>217</v>
      </c>
      <c r="D56" s="28" t="s">
        <v>77</v>
      </c>
      <c r="E56" s="30">
        <v>48.39</v>
      </c>
      <c r="F56" s="30">
        <v>-48.39</v>
      </c>
      <c r="G56" s="30">
        <v>0</v>
      </c>
      <c r="H56" s="30">
        <v>0</v>
      </c>
    </row>
    <row r="57" spans="2:8" x14ac:dyDescent="0.25">
      <c r="B57" s="28">
        <v>1</v>
      </c>
      <c r="C57" s="29">
        <v>1168</v>
      </c>
      <c r="D57" s="28" t="s">
        <v>78</v>
      </c>
      <c r="E57" s="30">
        <v>0</v>
      </c>
      <c r="F57" s="30">
        <v>0</v>
      </c>
      <c r="G57" s="30">
        <v>0</v>
      </c>
      <c r="H57" s="30">
        <v>0</v>
      </c>
    </row>
    <row r="58" spans="2:8" x14ac:dyDescent="0.25">
      <c r="B58" s="28">
        <v>1</v>
      </c>
      <c r="C58" s="29">
        <v>426</v>
      </c>
      <c r="D58" s="28" t="s">
        <v>79</v>
      </c>
      <c r="E58" s="30">
        <v>277.83</v>
      </c>
      <c r="F58" s="30">
        <v>-128.47999999999999</v>
      </c>
      <c r="G58" s="30">
        <v>0</v>
      </c>
      <c r="H58" s="30">
        <v>0</v>
      </c>
    </row>
    <row r="59" spans="2:8" x14ac:dyDescent="0.25">
      <c r="B59" s="28">
        <v>1</v>
      </c>
      <c r="C59" s="29">
        <v>1342</v>
      </c>
      <c r="D59" s="28" t="s">
        <v>305</v>
      </c>
      <c r="E59" s="30">
        <v>0</v>
      </c>
      <c r="F59" s="30">
        <v>0</v>
      </c>
      <c r="G59" s="30">
        <v>0</v>
      </c>
      <c r="H59" s="30">
        <v>0</v>
      </c>
    </row>
    <row r="60" spans="2:8" x14ac:dyDescent="0.25">
      <c r="B60" s="28">
        <v>1</v>
      </c>
      <c r="C60" s="29">
        <v>393</v>
      </c>
      <c r="D60" s="28" t="s">
        <v>83</v>
      </c>
      <c r="E60" s="30">
        <v>0</v>
      </c>
      <c r="F60" s="30">
        <v>0</v>
      </c>
      <c r="G60" s="30">
        <v>0</v>
      </c>
      <c r="H60" s="30">
        <v>0</v>
      </c>
    </row>
    <row r="61" spans="2:8" x14ac:dyDescent="0.25">
      <c r="B61" s="28">
        <v>1</v>
      </c>
      <c r="C61" s="29">
        <v>367</v>
      </c>
      <c r="D61" s="28" t="s">
        <v>84</v>
      </c>
      <c r="E61" s="30">
        <v>177.9</v>
      </c>
      <c r="F61" s="30">
        <v>-180.4</v>
      </c>
      <c r="G61" s="30">
        <v>0</v>
      </c>
      <c r="H61" s="30">
        <v>0</v>
      </c>
    </row>
    <row r="62" spans="2:8" x14ac:dyDescent="0.25">
      <c r="B62" s="28">
        <v>1</v>
      </c>
      <c r="C62" s="29">
        <v>356</v>
      </c>
      <c r="D62" s="28" t="s">
        <v>85</v>
      </c>
      <c r="E62" s="30">
        <v>447.31999999999994</v>
      </c>
      <c r="F62" s="30">
        <v>-407.56</v>
      </c>
      <c r="G62" s="30">
        <v>0</v>
      </c>
      <c r="H62" s="30">
        <v>0</v>
      </c>
    </row>
    <row r="63" spans="2:8" x14ac:dyDescent="0.25">
      <c r="B63" s="28">
        <v>1</v>
      </c>
      <c r="C63" s="29">
        <v>1013</v>
      </c>
      <c r="D63" s="28" t="s">
        <v>307</v>
      </c>
      <c r="E63" s="30">
        <v>272.16000000000003</v>
      </c>
      <c r="F63" s="30">
        <v>-432.16</v>
      </c>
      <c r="G63" s="30">
        <v>5</v>
      </c>
      <c r="H63" s="30">
        <v>0</v>
      </c>
    </row>
    <row r="64" spans="2:8" x14ac:dyDescent="0.25">
      <c r="B64" s="28">
        <v>1</v>
      </c>
      <c r="C64" s="29">
        <v>323</v>
      </c>
      <c r="D64" s="28" t="s">
        <v>89</v>
      </c>
      <c r="E64" s="30">
        <v>64.52</v>
      </c>
      <c r="F64" s="30">
        <v>-64.52</v>
      </c>
      <c r="G64" s="30">
        <v>0</v>
      </c>
      <c r="H64" s="30">
        <v>0</v>
      </c>
    </row>
    <row r="65" spans="2:8" x14ac:dyDescent="0.25">
      <c r="B65" s="28">
        <v>1</v>
      </c>
      <c r="C65" s="29">
        <v>368</v>
      </c>
      <c r="D65" s="28" t="s">
        <v>91</v>
      </c>
      <c r="E65" s="30">
        <v>0</v>
      </c>
      <c r="F65" s="30">
        <v>-238.14</v>
      </c>
      <c r="G65" s="30">
        <v>0</v>
      </c>
      <c r="H65" s="30">
        <v>0</v>
      </c>
    </row>
    <row r="66" spans="2:8" x14ac:dyDescent="0.25">
      <c r="B66" s="28">
        <v>1</v>
      </c>
      <c r="C66" s="29">
        <v>332</v>
      </c>
      <c r="D66" s="28" t="s">
        <v>92</v>
      </c>
      <c r="E66" s="30">
        <v>0</v>
      </c>
      <c r="F66" s="30">
        <v>-1712.74</v>
      </c>
      <c r="G66" s="30">
        <v>0</v>
      </c>
      <c r="H66" s="30">
        <v>0</v>
      </c>
    </row>
    <row r="67" spans="2:8" x14ac:dyDescent="0.25">
      <c r="B67" s="28">
        <v>1</v>
      </c>
      <c r="C67" s="29">
        <v>1019</v>
      </c>
      <c r="D67" s="28" t="s">
        <v>96</v>
      </c>
      <c r="E67" s="30">
        <v>1714.97</v>
      </c>
      <c r="F67" s="30">
        <v>-2062.8000000000002</v>
      </c>
      <c r="G67" s="30">
        <v>0</v>
      </c>
      <c r="H67" s="30">
        <v>0</v>
      </c>
    </row>
    <row r="68" spans="2:8" x14ac:dyDescent="0.25">
      <c r="B68" s="28">
        <v>1</v>
      </c>
      <c r="C68" s="29">
        <v>264</v>
      </c>
      <c r="D68" s="28" t="s">
        <v>97</v>
      </c>
      <c r="E68" s="30">
        <v>80.650000000000006</v>
      </c>
      <c r="F68" s="30">
        <v>-86.9</v>
      </c>
      <c r="G68" s="30">
        <v>0</v>
      </c>
      <c r="H68" s="30">
        <v>0</v>
      </c>
    </row>
    <row r="69" spans="2:8" x14ac:dyDescent="0.25">
      <c r="B69" s="28">
        <v>1</v>
      </c>
      <c r="C69" s="29">
        <v>330</v>
      </c>
      <c r="D69" s="28" t="s">
        <v>309</v>
      </c>
      <c r="E69" s="30">
        <v>177.9</v>
      </c>
      <c r="F69" s="30">
        <v>0</v>
      </c>
      <c r="G69" s="30">
        <v>0</v>
      </c>
      <c r="H69" s="30">
        <v>0</v>
      </c>
    </row>
    <row r="70" spans="2:8" x14ac:dyDescent="0.25">
      <c r="B70" s="28">
        <v>1</v>
      </c>
      <c r="C70" s="29">
        <v>333</v>
      </c>
      <c r="D70" s="28" t="s">
        <v>101</v>
      </c>
      <c r="E70" s="30">
        <v>0</v>
      </c>
      <c r="F70" s="30">
        <v>0</v>
      </c>
      <c r="G70" s="30">
        <v>0</v>
      </c>
      <c r="H70" s="30">
        <v>0</v>
      </c>
    </row>
    <row r="71" spans="2:8" x14ac:dyDescent="0.25">
      <c r="B71" s="28">
        <v>1</v>
      </c>
      <c r="C71" s="29">
        <v>827</v>
      </c>
      <c r="D71" s="28" t="s">
        <v>102</v>
      </c>
      <c r="E71" s="30">
        <v>177.9</v>
      </c>
      <c r="F71" s="30">
        <v>-64.52</v>
      </c>
      <c r="G71" s="30">
        <v>0</v>
      </c>
      <c r="H71" s="30">
        <v>0</v>
      </c>
    </row>
    <row r="72" spans="2:8" x14ac:dyDescent="0.25">
      <c r="B72" s="28">
        <v>1</v>
      </c>
      <c r="C72" s="29">
        <v>1020</v>
      </c>
      <c r="D72" s="28" t="s">
        <v>104</v>
      </c>
      <c r="E72" s="30">
        <v>0</v>
      </c>
      <c r="F72" s="30">
        <v>0</v>
      </c>
      <c r="G72" s="30">
        <v>0</v>
      </c>
      <c r="H72" s="30">
        <v>0</v>
      </c>
    </row>
    <row r="73" spans="2:8" x14ac:dyDescent="0.25">
      <c r="B73" s="28">
        <v>1</v>
      </c>
      <c r="C73" s="29">
        <v>199</v>
      </c>
      <c r="D73" s="28" t="s">
        <v>105</v>
      </c>
      <c r="E73" s="30">
        <v>686.25</v>
      </c>
      <c r="F73" s="30">
        <v>-686.25</v>
      </c>
      <c r="G73" s="30">
        <v>0</v>
      </c>
      <c r="H73" s="30">
        <v>0</v>
      </c>
    </row>
    <row r="74" spans="2:8" x14ac:dyDescent="0.25">
      <c r="B74" s="28">
        <v>1</v>
      </c>
      <c r="C74" s="29">
        <v>853</v>
      </c>
      <c r="D74" s="28" t="s">
        <v>106</v>
      </c>
      <c r="E74" s="30">
        <v>0</v>
      </c>
      <c r="F74" s="30">
        <v>-540.04999999999995</v>
      </c>
      <c r="G74" s="30">
        <v>2.5</v>
      </c>
      <c r="H74" s="30">
        <v>0</v>
      </c>
    </row>
    <row r="75" spans="2:8" x14ac:dyDescent="0.25">
      <c r="B75" s="28">
        <v>1</v>
      </c>
      <c r="C75" s="29">
        <v>222</v>
      </c>
      <c r="D75" s="28" t="s">
        <v>108</v>
      </c>
      <c r="E75" s="30">
        <v>1281.48</v>
      </c>
      <c r="F75" s="30">
        <v>-132.5</v>
      </c>
      <c r="G75" s="30">
        <v>5</v>
      </c>
      <c r="H75" s="30">
        <v>0</v>
      </c>
    </row>
    <row r="76" spans="2:8" x14ac:dyDescent="0.25">
      <c r="B76" s="28">
        <v>1</v>
      </c>
      <c r="C76" s="29">
        <v>904</v>
      </c>
      <c r="D76" s="28" t="s">
        <v>109</v>
      </c>
      <c r="E76" s="30">
        <v>122.64</v>
      </c>
      <c r="F76" s="30">
        <v>-106.84</v>
      </c>
      <c r="G76" s="30">
        <v>5</v>
      </c>
      <c r="H76" s="30">
        <v>0</v>
      </c>
    </row>
    <row r="77" spans="2:8" x14ac:dyDescent="0.25">
      <c r="B77" s="28">
        <v>1</v>
      </c>
      <c r="C77" s="29">
        <v>262</v>
      </c>
      <c r="D77" s="28" t="s">
        <v>110</v>
      </c>
      <c r="E77" s="30">
        <v>0</v>
      </c>
      <c r="F77" s="30">
        <v>0</v>
      </c>
      <c r="G77" s="30">
        <v>0</v>
      </c>
      <c r="H77" s="30">
        <v>0</v>
      </c>
    </row>
    <row r="78" spans="2:8" x14ac:dyDescent="0.25">
      <c r="B78" s="28">
        <v>1</v>
      </c>
      <c r="C78" s="29">
        <v>798</v>
      </c>
      <c r="D78" s="28" t="s">
        <v>112</v>
      </c>
      <c r="E78" s="30">
        <v>272.16000000000003</v>
      </c>
      <c r="F78" s="30">
        <v>-11.25</v>
      </c>
      <c r="G78" s="30">
        <v>15</v>
      </c>
      <c r="H78" s="30">
        <v>0</v>
      </c>
    </row>
    <row r="79" spans="2:8" x14ac:dyDescent="0.25">
      <c r="B79" s="28">
        <v>1</v>
      </c>
      <c r="C79" s="29">
        <v>671</v>
      </c>
      <c r="D79" s="28" t="s">
        <v>114</v>
      </c>
      <c r="E79" s="30">
        <v>0</v>
      </c>
      <c r="F79" s="30">
        <v>-511.9</v>
      </c>
      <c r="G79" s="30">
        <v>0</v>
      </c>
      <c r="H79" s="30">
        <v>0</v>
      </c>
    </row>
    <row r="80" spans="2:8" x14ac:dyDescent="0.25">
      <c r="B80" s="28">
        <v>1</v>
      </c>
      <c r="C80" s="29">
        <v>824</v>
      </c>
      <c r="D80" s="28" t="s">
        <v>115</v>
      </c>
      <c r="E80" s="30">
        <v>0</v>
      </c>
      <c r="F80" s="30">
        <v>0</v>
      </c>
      <c r="G80" s="30">
        <v>0</v>
      </c>
      <c r="H80" s="30">
        <v>0</v>
      </c>
    </row>
    <row r="81" spans="2:8" x14ac:dyDescent="0.25">
      <c r="B81" s="28">
        <v>1</v>
      </c>
      <c r="C81" s="29">
        <v>887</v>
      </c>
      <c r="D81" s="28" t="s">
        <v>117</v>
      </c>
      <c r="E81" s="30">
        <v>0</v>
      </c>
      <c r="F81" s="30">
        <v>0</v>
      </c>
      <c r="G81" s="30">
        <v>0</v>
      </c>
      <c r="H81" s="30">
        <v>0</v>
      </c>
    </row>
    <row r="82" spans="2:8" x14ac:dyDescent="0.25">
      <c r="B82" s="28">
        <v>1</v>
      </c>
      <c r="C82" s="29">
        <v>324</v>
      </c>
      <c r="D82" s="28" t="s">
        <v>118</v>
      </c>
      <c r="E82" s="30">
        <v>129.04</v>
      </c>
      <c r="F82" s="30">
        <v>-129.04</v>
      </c>
      <c r="G82" s="30">
        <v>0</v>
      </c>
      <c r="H82" s="30">
        <v>0</v>
      </c>
    </row>
    <row r="83" spans="2:8" x14ac:dyDescent="0.25">
      <c r="B83" s="28">
        <v>1</v>
      </c>
      <c r="C83" s="29">
        <v>888</v>
      </c>
      <c r="D83" s="28" t="s">
        <v>119</v>
      </c>
      <c r="E83" s="30">
        <v>113.04</v>
      </c>
      <c r="F83" s="30">
        <v>-121.82000000000001</v>
      </c>
      <c r="G83" s="30">
        <v>0</v>
      </c>
      <c r="H83" s="30">
        <v>0</v>
      </c>
    </row>
    <row r="84" spans="2:8" x14ac:dyDescent="0.25">
      <c r="B84" s="28">
        <v>1</v>
      </c>
      <c r="C84" s="29">
        <v>1179</v>
      </c>
      <c r="D84" s="28" t="s">
        <v>120</v>
      </c>
      <c r="E84" s="30">
        <v>631.35</v>
      </c>
      <c r="F84" s="30">
        <v>-631.55000000000007</v>
      </c>
      <c r="G84" s="30">
        <v>0</v>
      </c>
      <c r="H84" s="30">
        <v>0</v>
      </c>
    </row>
    <row r="85" spans="2:8" x14ac:dyDescent="0.25">
      <c r="B85" s="28">
        <v>1</v>
      </c>
      <c r="C85" s="29">
        <v>597</v>
      </c>
      <c r="D85" s="28" t="s">
        <v>121</v>
      </c>
      <c r="E85" s="30">
        <v>0</v>
      </c>
      <c r="F85" s="30">
        <v>0</v>
      </c>
      <c r="G85" s="30">
        <v>0</v>
      </c>
      <c r="H85" s="30">
        <v>0</v>
      </c>
    </row>
    <row r="86" spans="2:8" x14ac:dyDescent="0.25">
      <c r="B86" s="28">
        <v>1</v>
      </c>
      <c r="C86" s="29">
        <v>280</v>
      </c>
      <c r="D86" s="28" t="s">
        <v>122</v>
      </c>
      <c r="E86" s="30">
        <v>375.87</v>
      </c>
      <c r="F86" s="30">
        <v>0</v>
      </c>
      <c r="G86" s="30">
        <v>101.25</v>
      </c>
      <c r="H86" s="30">
        <v>0</v>
      </c>
    </row>
    <row r="87" spans="2:8" x14ac:dyDescent="0.25">
      <c r="B87" s="28">
        <v>1</v>
      </c>
      <c r="C87" s="29">
        <v>666</v>
      </c>
      <c r="D87" s="28" t="s">
        <v>123</v>
      </c>
      <c r="E87" s="30">
        <v>575.86</v>
      </c>
      <c r="F87" s="30">
        <v>-575.86</v>
      </c>
      <c r="G87" s="30">
        <v>0</v>
      </c>
      <c r="H87" s="30">
        <v>0</v>
      </c>
    </row>
    <row r="88" spans="2:8" x14ac:dyDescent="0.25">
      <c r="B88" s="28">
        <v>1</v>
      </c>
      <c r="C88" s="29">
        <v>1021</v>
      </c>
      <c r="D88" s="28" t="s">
        <v>312</v>
      </c>
      <c r="E88" s="30">
        <v>886.72</v>
      </c>
      <c r="F88" s="30">
        <v>-892.16000000000008</v>
      </c>
      <c r="G88" s="30">
        <v>0</v>
      </c>
      <c r="H88" s="30">
        <v>0</v>
      </c>
    </row>
    <row r="89" spans="2:8" x14ac:dyDescent="0.25">
      <c r="B89" s="28">
        <v>1</v>
      </c>
      <c r="C89" s="29">
        <v>4955</v>
      </c>
      <c r="D89" s="28" t="s">
        <v>125</v>
      </c>
      <c r="E89" s="30">
        <v>653.31000000000006</v>
      </c>
      <c r="F89" s="30">
        <v>-1963.2</v>
      </c>
      <c r="G89" s="30">
        <v>58.75</v>
      </c>
      <c r="H89" s="30">
        <v>0</v>
      </c>
    </row>
    <row r="90" spans="2:8" x14ac:dyDescent="0.25">
      <c r="B90" s="28">
        <v>1</v>
      </c>
      <c r="C90" s="29">
        <v>740</v>
      </c>
      <c r="D90" s="28" t="s">
        <v>126</v>
      </c>
      <c r="E90" s="30">
        <v>0</v>
      </c>
      <c r="F90" s="30">
        <v>-1904.6</v>
      </c>
      <c r="G90" s="30">
        <v>0</v>
      </c>
      <c r="H90" s="30">
        <v>0</v>
      </c>
    </row>
    <row r="91" spans="2:8" x14ac:dyDescent="0.25">
      <c r="B91" s="28">
        <v>1</v>
      </c>
      <c r="C91" s="29">
        <v>435</v>
      </c>
      <c r="D91" s="28" t="s">
        <v>127</v>
      </c>
      <c r="E91" s="30">
        <v>0</v>
      </c>
      <c r="F91" s="30">
        <v>0</v>
      </c>
      <c r="G91" s="30">
        <v>0</v>
      </c>
      <c r="H91" s="30">
        <v>0</v>
      </c>
    </row>
    <row r="92" spans="2:8" x14ac:dyDescent="0.25">
      <c r="B92" s="28">
        <v>1</v>
      </c>
      <c r="C92" s="29">
        <v>218</v>
      </c>
      <c r="D92" s="28" t="s">
        <v>128</v>
      </c>
      <c r="E92" s="30">
        <v>166.04</v>
      </c>
      <c r="F92" s="30">
        <v>-347.48</v>
      </c>
      <c r="G92" s="30">
        <v>0</v>
      </c>
      <c r="H92" s="30">
        <v>0</v>
      </c>
    </row>
    <row r="93" spans="2:8" x14ac:dyDescent="0.25">
      <c r="B93" s="28">
        <v>1</v>
      </c>
      <c r="C93" s="29">
        <v>797</v>
      </c>
      <c r="D93" s="28" t="s">
        <v>129</v>
      </c>
      <c r="E93" s="30">
        <v>48.39</v>
      </c>
      <c r="F93" s="30">
        <v>-145.17000000000002</v>
      </c>
      <c r="G93" s="30">
        <v>0</v>
      </c>
      <c r="H93" s="30">
        <v>0</v>
      </c>
    </row>
    <row r="94" spans="2:8" x14ac:dyDescent="0.25">
      <c r="B94" s="28">
        <v>1</v>
      </c>
      <c r="C94" s="29">
        <v>459</v>
      </c>
      <c r="D94" s="28" t="s">
        <v>130</v>
      </c>
      <c r="E94" s="30">
        <v>261.3</v>
      </c>
      <c r="F94" s="30">
        <v>0</v>
      </c>
      <c r="G94" s="30">
        <v>10</v>
      </c>
      <c r="H94" s="30">
        <v>0</v>
      </c>
    </row>
    <row r="95" spans="2:8" x14ac:dyDescent="0.25">
      <c r="B95" s="28">
        <v>1</v>
      </c>
      <c r="C95" s="29">
        <v>183</v>
      </c>
      <c r="D95" s="28" t="s">
        <v>132</v>
      </c>
      <c r="E95" s="30">
        <v>0</v>
      </c>
      <c r="F95" s="30">
        <v>0</v>
      </c>
      <c r="G95" s="30">
        <v>0</v>
      </c>
      <c r="H95" s="30">
        <v>0</v>
      </c>
    </row>
    <row r="96" spans="2:8" x14ac:dyDescent="0.25">
      <c r="B96" s="28">
        <v>1</v>
      </c>
      <c r="C96" s="29">
        <v>582</v>
      </c>
      <c r="D96" s="28" t="s">
        <v>135</v>
      </c>
      <c r="E96" s="30">
        <v>0</v>
      </c>
      <c r="F96" s="30">
        <v>-2084.0500000000002</v>
      </c>
      <c r="G96" s="30">
        <v>0</v>
      </c>
      <c r="H96" s="30">
        <v>0</v>
      </c>
    </row>
    <row r="97" spans="2:8" x14ac:dyDescent="0.25">
      <c r="B97" s="28">
        <v>1</v>
      </c>
      <c r="C97" s="29">
        <v>369</v>
      </c>
      <c r="D97" s="28" t="s">
        <v>136</v>
      </c>
      <c r="E97" s="30">
        <v>150.28</v>
      </c>
      <c r="F97" s="30">
        <v>-119.3</v>
      </c>
      <c r="G97" s="30">
        <v>0</v>
      </c>
      <c r="H97" s="30">
        <v>0</v>
      </c>
    </row>
    <row r="98" spans="2:8" x14ac:dyDescent="0.25">
      <c r="B98" s="28">
        <v>1</v>
      </c>
      <c r="C98" s="29">
        <v>583</v>
      </c>
      <c r="D98" s="28" t="s">
        <v>313</v>
      </c>
      <c r="E98" s="30">
        <v>142.32</v>
      </c>
      <c r="F98" s="30">
        <v>-399.62</v>
      </c>
      <c r="G98" s="30">
        <v>0</v>
      </c>
      <c r="H98" s="30">
        <v>0</v>
      </c>
    </row>
    <row r="99" spans="2:8" x14ac:dyDescent="0.25">
      <c r="B99" s="28">
        <v>1</v>
      </c>
      <c r="C99" s="29">
        <v>4581</v>
      </c>
      <c r="D99" s="28" t="s">
        <v>141</v>
      </c>
      <c r="E99" s="30">
        <v>5490.27</v>
      </c>
      <c r="F99" s="30">
        <v>-16.89</v>
      </c>
      <c r="G99" s="30">
        <v>743.75</v>
      </c>
      <c r="H99" s="30">
        <v>0</v>
      </c>
    </row>
    <row r="100" spans="2:8" x14ac:dyDescent="0.25">
      <c r="B100" s="28">
        <v>1</v>
      </c>
      <c r="C100" s="29">
        <v>101</v>
      </c>
      <c r="D100" s="28" t="s">
        <v>142</v>
      </c>
      <c r="E100" s="30">
        <v>142.32</v>
      </c>
      <c r="F100" s="30">
        <v>-258.20999999999998</v>
      </c>
      <c r="G100" s="30">
        <v>1.25</v>
      </c>
      <c r="H100" s="30">
        <v>0</v>
      </c>
    </row>
    <row r="101" spans="2:8" x14ac:dyDescent="0.25">
      <c r="B101" s="28">
        <v>1</v>
      </c>
      <c r="C101" s="29">
        <v>281</v>
      </c>
      <c r="D101" s="28" t="s">
        <v>143</v>
      </c>
      <c r="E101" s="30">
        <v>2733.6</v>
      </c>
      <c r="F101" s="30">
        <v>-5078.25</v>
      </c>
      <c r="G101" s="30">
        <v>248.75</v>
      </c>
      <c r="H101" s="30">
        <v>0</v>
      </c>
    </row>
    <row r="102" spans="2:8" x14ac:dyDescent="0.25">
      <c r="B102" s="28">
        <v>1</v>
      </c>
      <c r="C102" s="29">
        <v>5361</v>
      </c>
      <c r="D102" s="28" t="s">
        <v>144</v>
      </c>
      <c r="E102" s="30">
        <v>0</v>
      </c>
      <c r="F102" s="30">
        <v>0</v>
      </c>
      <c r="G102" s="30">
        <v>0</v>
      </c>
      <c r="H102" s="30">
        <v>0</v>
      </c>
    </row>
    <row r="103" spans="2:8" x14ac:dyDescent="0.25">
      <c r="B103" s="28">
        <v>1</v>
      </c>
      <c r="C103" s="29">
        <v>584</v>
      </c>
      <c r="D103" s="28" t="s">
        <v>145</v>
      </c>
      <c r="E103" s="30">
        <v>113.04</v>
      </c>
      <c r="F103" s="30">
        <v>-140.16</v>
      </c>
      <c r="G103" s="30">
        <v>0</v>
      </c>
      <c r="H103" s="30">
        <v>0</v>
      </c>
    </row>
    <row r="104" spans="2:8" x14ac:dyDescent="0.25">
      <c r="B104" s="28">
        <v>1</v>
      </c>
      <c r="C104" s="29">
        <v>635</v>
      </c>
      <c r="D104" s="28" t="s">
        <v>146</v>
      </c>
      <c r="E104" s="30">
        <v>370</v>
      </c>
      <c r="F104" s="30">
        <v>0</v>
      </c>
      <c r="G104" s="30">
        <v>0</v>
      </c>
      <c r="H104" s="30">
        <v>0</v>
      </c>
    </row>
    <row r="105" spans="2:8" x14ac:dyDescent="0.25">
      <c r="B105" s="28">
        <v>1</v>
      </c>
      <c r="C105" s="29">
        <v>667</v>
      </c>
      <c r="D105" s="28" t="s">
        <v>148</v>
      </c>
      <c r="E105" s="30">
        <v>0</v>
      </c>
      <c r="F105" s="30">
        <v>0</v>
      </c>
      <c r="G105" s="30">
        <v>0</v>
      </c>
      <c r="H105" s="30">
        <v>0</v>
      </c>
    </row>
    <row r="106" spans="2:8" x14ac:dyDescent="0.25">
      <c r="B106" s="28">
        <v>1</v>
      </c>
      <c r="C106" s="29">
        <v>683</v>
      </c>
      <c r="D106" s="28" t="s">
        <v>149</v>
      </c>
      <c r="E106" s="30">
        <v>1360.42</v>
      </c>
      <c r="F106" s="30">
        <v>-1266.48</v>
      </c>
      <c r="G106" s="30">
        <v>0</v>
      </c>
      <c r="H106" s="30">
        <v>0</v>
      </c>
    </row>
    <row r="107" spans="2:8" x14ac:dyDescent="0.25">
      <c r="B107" s="28">
        <v>1</v>
      </c>
      <c r="C107" s="29">
        <v>668</v>
      </c>
      <c r="D107" s="28" t="s">
        <v>150</v>
      </c>
      <c r="E107" s="30">
        <v>161.84</v>
      </c>
      <c r="F107" s="30">
        <v>-260.82</v>
      </c>
      <c r="G107" s="30">
        <v>0</v>
      </c>
      <c r="H107" s="30">
        <v>0</v>
      </c>
    </row>
    <row r="108" spans="2:8" x14ac:dyDescent="0.25">
      <c r="B108" s="28">
        <v>1</v>
      </c>
      <c r="C108" s="29">
        <v>1022</v>
      </c>
      <c r="D108" s="28" t="s">
        <v>317</v>
      </c>
      <c r="E108" s="30">
        <v>5170.3400000000011</v>
      </c>
      <c r="F108" s="30">
        <v>-538.36999999999989</v>
      </c>
      <c r="G108" s="30">
        <v>0</v>
      </c>
      <c r="H108" s="30">
        <v>0</v>
      </c>
    </row>
    <row r="109" spans="2:8" x14ac:dyDescent="0.25">
      <c r="B109" s="28">
        <v>1</v>
      </c>
      <c r="C109" s="29">
        <v>684</v>
      </c>
      <c r="D109" s="28" t="s">
        <v>152</v>
      </c>
      <c r="E109" s="30">
        <v>0</v>
      </c>
      <c r="F109" s="30">
        <v>0</v>
      </c>
      <c r="G109" s="30">
        <v>0</v>
      </c>
      <c r="H109" s="30">
        <v>0</v>
      </c>
    </row>
    <row r="110" spans="2:8" x14ac:dyDescent="0.25">
      <c r="B110" s="28">
        <v>1</v>
      </c>
      <c r="C110" s="29">
        <v>1026</v>
      </c>
      <c r="D110" s="28" t="s">
        <v>153</v>
      </c>
      <c r="E110" s="30">
        <v>0</v>
      </c>
      <c r="F110" s="30">
        <v>-1645.56</v>
      </c>
      <c r="G110" s="30">
        <v>0</v>
      </c>
      <c r="H110" s="30">
        <v>0</v>
      </c>
    </row>
    <row r="111" spans="2:8" x14ac:dyDescent="0.25">
      <c r="B111" s="28">
        <v>1</v>
      </c>
      <c r="C111" s="29">
        <v>102</v>
      </c>
      <c r="D111" s="28" t="s">
        <v>157</v>
      </c>
      <c r="E111" s="30">
        <v>0</v>
      </c>
      <c r="F111" s="30">
        <v>-113.04</v>
      </c>
      <c r="G111" s="30">
        <v>18.75</v>
      </c>
      <c r="H111" s="30">
        <v>0</v>
      </c>
    </row>
    <row r="112" spans="2:8" x14ac:dyDescent="0.25">
      <c r="B112" s="28">
        <v>1</v>
      </c>
      <c r="C112" s="29">
        <v>299</v>
      </c>
      <c r="D112" s="28" t="s">
        <v>158</v>
      </c>
      <c r="E112" s="30">
        <v>96.78</v>
      </c>
      <c r="F112" s="30">
        <v>0</v>
      </c>
      <c r="G112" s="30">
        <v>0</v>
      </c>
      <c r="H112" s="30">
        <v>0</v>
      </c>
    </row>
    <row r="113" spans="2:8" x14ac:dyDescent="0.25">
      <c r="B113" s="28">
        <v>1</v>
      </c>
      <c r="C113" s="29">
        <v>783</v>
      </c>
      <c r="D113" s="28" t="s">
        <v>160</v>
      </c>
      <c r="E113" s="30">
        <v>505.96</v>
      </c>
      <c r="F113" s="30">
        <v>0</v>
      </c>
      <c r="G113" s="30">
        <v>0</v>
      </c>
      <c r="H113" s="30">
        <v>0</v>
      </c>
    </row>
    <row r="114" spans="2:8" x14ac:dyDescent="0.25">
      <c r="B114" s="28">
        <v>1</v>
      </c>
      <c r="C114" s="29">
        <v>305</v>
      </c>
      <c r="D114" s="28" t="s">
        <v>161</v>
      </c>
      <c r="E114" s="30">
        <v>342.21</v>
      </c>
      <c r="F114" s="30">
        <v>-341.6</v>
      </c>
      <c r="G114" s="30">
        <v>33.75</v>
      </c>
      <c r="H114" s="30">
        <v>0</v>
      </c>
    </row>
    <row r="115" spans="2:8" x14ac:dyDescent="0.25">
      <c r="B115" s="28">
        <v>1</v>
      </c>
      <c r="C115" s="29">
        <v>1024</v>
      </c>
      <c r="D115" s="28" t="s">
        <v>162</v>
      </c>
      <c r="E115" s="30">
        <v>0</v>
      </c>
      <c r="F115" s="30">
        <v>-1827.84</v>
      </c>
      <c r="G115" s="30">
        <v>0</v>
      </c>
      <c r="H115" s="30">
        <v>0</v>
      </c>
    </row>
    <row r="116" spans="2:8" x14ac:dyDescent="0.25">
      <c r="B116" s="28">
        <v>1</v>
      </c>
      <c r="C116" s="29">
        <v>282</v>
      </c>
      <c r="D116" s="28" t="s">
        <v>163</v>
      </c>
      <c r="E116" s="30">
        <v>280.5</v>
      </c>
      <c r="F116" s="30">
        <v>-2082.23</v>
      </c>
      <c r="G116" s="30">
        <v>281.25</v>
      </c>
      <c r="H116" s="30">
        <v>0</v>
      </c>
    </row>
    <row r="117" spans="2:8" x14ac:dyDescent="0.25">
      <c r="B117" s="28">
        <v>1</v>
      </c>
      <c r="C117" s="29">
        <v>4303</v>
      </c>
      <c r="D117" s="28" t="s">
        <v>164</v>
      </c>
      <c r="E117" s="30">
        <v>0</v>
      </c>
      <c r="F117" s="30">
        <v>-896.2</v>
      </c>
      <c r="G117" s="30">
        <v>48.75</v>
      </c>
      <c r="H117" s="30">
        <v>0</v>
      </c>
    </row>
    <row r="118" spans="2:8" x14ac:dyDescent="0.25">
      <c r="B118" s="28">
        <v>1</v>
      </c>
      <c r="C118" s="29">
        <v>370</v>
      </c>
      <c r="D118" s="28" t="s">
        <v>166</v>
      </c>
      <c r="E118" s="30">
        <v>0</v>
      </c>
      <c r="F118" s="30">
        <v>-7.5</v>
      </c>
      <c r="G118" s="30">
        <v>0</v>
      </c>
      <c r="H118" s="30">
        <v>0</v>
      </c>
    </row>
    <row r="119" spans="2:8" x14ac:dyDescent="0.25">
      <c r="B119" s="28">
        <v>1</v>
      </c>
      <c r="C119" s="29">
        <v>297</v>
      </c>
      <c r="D119" s="28" t="s">
        <v>167</v>
      </c>
      <c r="E119" s="30">
        <v>3110.49</v>
      </c>
      <c r="F119" s="30">
        <v>-1119.96</v>
      </c>
      <c r="G119" s="30">
        <v>0</v>
      </c>
      <c r="H119" s="30">
        <v>0</v>
      </c>
    </row>
    <row r="120" spans="2:8" x14ac:dyDescent="0.25">
      <c r="B120" s="28">
        <v>1</v>
      </c>
      <c r="C120" s="29">
        <v>248</v>
      </c>
      <c r="D120" s="28" t="s">
        <v>168</v>
      </c>
      <c r="E120" s="30">
        <v>680.76</v>
      </c>
      <c r="F120" s="30">
        <v>-2145.38</v>
      </c>
      <c r="G120" s="30">
        <v>0</v>
      </c>
      <c r="H120" s="30">
        <v>0</v>
      </c>
    </row>
    <row r="121" spans="2:8" x14ac:dyDescent="0.25">
      <c r="B121" s="28">
        <v>1</v>
      </c>
      <c r="C121" s="29">
        <v>227</v>
      </c>
      <c r="D121" s="28" t="s">
        <v>169</v>
      </c>
      <c r="E121" s="30">
        <v>277.83</v>
      </c>
      <c r="F121" s="30">
        <v>-277.83</v>
      </c>
      <c r="G121" s="30">
        <v>0</v>
      </c>
      <c r="H121" s="30">
        <v>0</v>
      </c>
    </row>
    <row r="122" spans="2:8" x14ac:dyDescent="0.25">
      <c r="B122" s="28">
        <v>1</v>
      </c>
      <c r="C122" s="29">
        <v>360</v>
      </c>
      <c r="D122" s="28" t="s">
        <v>170</v>
      </c>
      <c r="E122" s="30">
        <v>116.8</v>
      </c>
      <c r="F122" s="30">
        <v>-238.14</v>
      </c>
      <c r="G122" s="30">
        <v>0</v>
      </c>
      <c r="H122" s="30">
        <v>0</v>
      </c>
    </row>
    <row r="123" spans="2:8" x14ac:dyDescent="0.25">
      <c r="B123" s="28">
        <v>1</v>
      </c>
      <c r="C123" s="29">
        <v>784</v>
      </c>
      <c r="D123" s="28" t="s">
        <v>173</v>
      </c>
      <c r="E123" s="30">
        <v>243.81</v>
      </c>
      <c r="F123" s="30">
        <v>-243.81</v>
      </c>
      <c r="G123" s="30">
        <v>0</v>
      </c>
      <c r="H123" s="30">
        <v>0</v>
      </c>
    </row>
    <row r="124" spans="2:8" x14ac:dyDescent="0.25">
      <c r="B124" s="28">
        <v>1</v>
      </c>
      <c r="C124" s="29">
        <v>685</v>
      </c>
      <c r="D124" s="28" t="s">
        <v>175</v>
      </c>
      <c r="E124" s="30">
        <v>478.16</v>
      </c>
      <c r="F124" s="30">
        <v>-2421.87</v>
      </c>
      <c r="G124" s="30">
        <v>0</v>
      </c>
      <c r="H124" s="30">
        <v>0</v>
      </c>
    </row>
    <row r="125" spans="2:8" x14ac:dyDescent="0.25">
      <c r="B125" s="28">
        <v>1</v>
      </c>
      <c r="C125" s="29">
        <v>585</v>
      </c>
      <c r="D125" s="28" t="s">
        <v>176</v>
      </c>
      <c r="E125" s="30">
        <v>0</v>
      </c>
      <c r="F125" s="30">
        <v>-5</v>
      </c>
      <c r="G125" s="30">
        <v>10</v>
      </c>
      <c r="H125" s="30">
        <v>0</v>
      </c>
    </row>
    <row r="126" spans="2:8" x14ac:dyDescent="0.25">
      <c r="B126" s="28">
        <v>1</v>
      </c>
      <c r="C126" s="29">
        <v>1023</v>
      </c>
      <c r="D126" s="28" t="s">
        <v>178</v>
      </c>
      <c r="E126" s="30">
        <v>0</v>
      </c>
      <c r="F126" s="30">
        <v>0</v>
      </c>
      <c r="G126" s="30">
        <v>0</v>
      </c>
      <c r="H126" s="30">
        <v>0</v>
      </c>
    </row>
    <row r="127" spans="2:8" x14ac:dyDescent="0.25">
      <c r="B127" s="28">
        <v>1</v>
      </c>
      <c r="C127" s="29">
        <v>785</v>
      </c>
      <c r="D127" s="28" t="s">
        <v>179</v>
      </c>
      <c r="E127" s="30">
        <v>170.1</v>
      </c>
      <c r="F127" s="30">
        <v>-204.23</v>
      </c>
      <c r="G127" s="30">
        <v>0</v>
      </c>
      <c r="H127" s="30">
        <v>0</v>
      </c>
    </row>
    <row r="128" spans="2:8" x14ac:dyDescent="0.25">
      <c r="B128" s="28">
        <v>1</v>
      </c>
      <c r="C128" s="29">
        <v>340</v>
      </c>
      <c r="D128" s="28" t="s">
        <v>180</v>
      </c>
      <c r="E128" s="30">
        <v>0</v>
      </c>
      <c r="F128" s="30">
        <v>0</v>
      </c>
      <c r="G128" s="30">
        <v>0</v>
      </c>
      <c r="H128" s="30">
        <v>0</v>
      </c>
    </row>
    <row r="129" spans="2:8" x14ac:dyDescent="0.25">
      <c r="B129" s="28">
        <v>1</v>
      </c>
      <c r="C129" s="29">
        <v>786</v>
      </c>
      <c r="D129" s="28" t="s">
        <v>181</v>
      </c>
      <c r="E129" s="30">
        <v>0</v>
      </c>
      <c r="F129" s="30">
        <v>-255.15</v>
      </c>
      <c r="G129" s="30">
        <v>0</v>
      </c>
      <c r="H129" s="30">
        <v>0</v>
      </c>
    </row>
    <row r="130" spans="2:8" x14ac:dyDescent="0.25">
      <c r="B130" s="28">
        <v>1</v>
      </c>
      <c r="C130" s="29">
        <v>200</v>
      </c>
      <c r="D130" s="28" t="s">
        <v>182</v>
      </c>
      <c r="E130" s="30">
        <v>1338.67</v>
      </c>
      <c r="F130" s="30">
        <v>-1882.02</v>
      </c>
      <c r="G130" s="30">
        <v>0</v>
      </c>
      <c r="H130" s="30">
        <v>0</v>
      </c>
    </row>
    <row r="131" spans="2:8" x14ac:dyDescent="0.25">
      <c r="B131" s="28">
        <v>1</v>
      </c>
      <c r="C131" s="29">
        <v>201</v>
      </c>
      <c r="D131" s="28" t="s">
        <v>183</v>
      </c>
      <c r="E131" s="30">
        <v>355.8</v>
      </c>
      <c r="F131" s="30">
        <v>-140.16</v>
      </c>
      <c r="G131" s="30">
        <v>1.25</v>
      </c>
      <c r="H131" s="30">
        <v>0</v>
      </c>
    </row>
    <row r="132" spans="2:8" x14ac:dyDescent="0.25">
      <c r="B132" s="28">
        <v>1</v>
      </c>
      <c r="C132" s="29">
        <v>97</v>
      </c>
      <c r="D132" s="28" t="s">
        <v>184</v>
      </c>
      <c r="E132" s="30">
        <v>0</v>
      </c>
      <c r="F132" s="30">
        <v>-370.26</v>
      </c>
      <c r="G132" s="30">
        <v>0</v>
      </c>
      <c r="H132" s="30">
        <v>0</v>
      </c>
    </row>
    <row r="133" spans="2:8" x14ac:dyDescent="0.25">
      <c r="B133" s="28">
        <v>1</v>
      </c>
      <c r="C133" s="29">
        <v>741</v>
      </c>
      <c r="D133" s="28" t="s">
        <v>186</v>
      </c>
      <c r="E133" s="30">
        <v>48.39</v>
      </c>
      <c r="F133" s="30">
        <v>-1318.7199999999998</v>
      </c>
      <c r="G133" s="30">
        <v>0</v>
      </c>
      <c r="H133" s="30">
        <v>0</v>
      </c>
    </row>
    <row r="134" spans="2:8" x14ac:dyDescent="0.25">
      <c r="B134" s="28">
        <v>1</v>
      </c>
      <c r="C134" s="29">
        <v>186</v>
      </c>
      <c r="D134" s="28" t="s">
        <v>319</v>
      </c>
      <c r="E134" s="30">
        <v>0</v>
      </c>
      <c r="F134" s="30">
        <v>0</v>
      </c>
      <c r="G134" s="30">
        <v>0</v>
      </c>
      <c r="H134" s="30">
        <v>0</v>
      </c>
    </row>
    <row r="135" spans="2:8" x14ac:dyDescent="0.25">
      <c r="B135" s="28">
        <v>1</v>
      </c>
      <c r="C135" s="29">
        <v>855</v>
      </c>
      <c r="D135" s="28" t="s">
        <v>190</v>
      </c>
      <c r="E135" s="30">
        <v>161.30000000000001</v>
      </c>
      <c r="F135" s="30">
        <v>-620.56999999999994</v>
      </c>
      <c r="G135" s="30">
        <v>0</v>
      </c>
      <c r="H135" s="30">
        <v>0</v>
      </c>
    </row>
    <row r="136" spans="2:8" x14ac:dyDescent="0.25">
      <c r="B136" s="28">
        <v>1</v>
      </c>
      <c r="C136" s="29">
        <v>336</v>
      </c>
      <c r="D136" s="28" t="s">
        <v>191</v>
      </c>
      <c r="E136" s="30">
        <v>0</v>
      </c>
      <c r="F136" s="30">
        <v>0</v>
      </c>
      <c r="G136" s="30">
        <v>0</v>
      </c>
      <c r="H136" s="30">
        <v>0</v>
      </c>
    </row>
    <row r="137" spans="2:8" x14ac:dyDescent="0.25">
      <c r="B137" s="28">
        <v>1</v>
      </c>
      <c r="C137" s="29">
        <v>900</v>
      </c>
      <c r="D137" s="28" t="s">
        <v>192</v>
      </c>
      <c r="E137" s="30">
        <v>140.16</v>
      </c>
      <c r="F137" s="30">
        <v>0</v>
      </c>
      <c r="G137" s="30">
        <v>0</v>
      </c>
      <c r="H137" s="30">
        <v>0</v>
      </c>
    </row>
    <row r="138" spans="2:8" x14ac:dyDescent="0.25">
      <c r="B138" s="28">
        <v>1</v>
      </c>
      <c r="C138" s="29">
        <v>889</v>
      </c>
      <c r="D138" s="28" t="s">
        <v>193</v>
      </c>
      <c r="E138" s="30">
        <v>2035.8</v>
      </c>
      <c r="F138" s="30">
        <v>0</v>
      </c>
      <c r="G138" s="30">
        <v>0</v>
      </c>
      <c r="H138" s="30">
        <v>0</v>
      </c>
    </row>
    <row r="139" spans="2:8" x14ac:dyDescent="0.25">
      <c r="B139" s="28">
        <v>1</v>
      </c>
      <c r="C139" s="29">
        <v>787</v>
      </c>
      <c r="D139" s="28" t="s">
        <v>196</v>
      </c>
      <c r="E139" s="30">
        <v>175.77</v>
      </c>
      <c r="F139" s="30">
        <v>-232.47</v>
      </c>
      <c r="G139" s="30">
        <v>0</v>
      </c>
      <c r="H139" s="30">
        <v>0</v>
      </c>
    </row>
    <row r="140" spans="2:8" x14ac:dyDescent="0.25">
      <c r="B140" s="28">
        <v>1</v>
      </c>
      <c r="C140" s="29">
        <v>98</v>
      </c>
      <c r="D140" s="28" t="s">
        <v>197</v>
      </c>
      <c r="E140" s="30">
        <v>204.12</v>
      </c>
      <c r="F140" s="30">
        <v>0</v>
      </c>
      <c r="G140" s="30">
        <v>0</v>
      </c>
      <c r="H140" s="30">
        <v>0</v>
      </c>
    </row>
    <row r="141" spans="2:8" x14ac:dyDescent="0.25">
      <c r="B141" s="28">
        <v>1</v>
      </c>
      <c r="C141" s="29">
        <v>586</v>
      </c>
      <c r="D141" s="28" t="s">
        <v>199</v>
      </c>
      <c r="E141" s="30">
        <v>154.18</v>
      </c>
      <c r="F141" s="30">
        <v>-154.18</v>
      </c>
      <c r="G141" s="30">
        <v>0</v>
      </c>
      <c r="H141" s="30">
        <v>0</v>
      </c>
    </row>
    <row r="142" spans="2:8" x14ac:dyDescent="0.25">
      <c r="B142" s="28">
        <v>1</v>
      </c>
      <c r="C142" s="29">
        <v>223</v>
      </c>
      <c r="D142" s="28" t="s">
        <v>200</v>
      </c>
      <c r="E142" s="30">
        <v>0</v>
      </c>
      <c r="F142" s="30">
        <v>-170.1</v>
      </c>
      <c r="G142" s="30">
        <v>0</v>
      </c>
      <c r="H142" s="30">
        <v>0</v>
      </c>
    </row>
    <row r="143" spans="2:8" x14ac:dyDescent="0.25">
      <c r="B143" s="28">
        <v>1</v>
      </c>
      <c r="C143" s="29">
        <v>1180</v>
      </c>
      <c r="D143" s="28" t="s">
        <v>201</v>
      </c>
      <c r="E143" s="30">
        <v>215.46</v>
      </c>
      <c r="F143" s="30">
        <v>-161.62</v>
      </c>
      <c r="G143" s="30">
        <v>0</v>
      </c>
      <c r="H143" s="30">
        <v>0</v>
      </c>
    </row>
    <row r="144" spans="2:8" x14ac:dyDescent="0.25">
      <c r="B144" s="28">
        <v>1</v>
      </c>
      <c r="C144" s="29">
        <v>823</v>
      </c>
      <c r="D144" s="28" t="s">
        <v>203</v>
      </c>
      <c r="E144" s="30">
        <v>144.5</v>
      </c>
      <c r="F144" s="30">
        <v>-144.5</v>
      </c>
      <c r="G144" s="30">
        <v>0</v>
      </c>
      <c r="H144" s="30">
        <v>0</v>
      </c>
    </row>
    <row r="145" spans="2:8" x14ac:dyDescent="0.25">
      <c r="B145" s="28">
        <v>1</v>
      </c>
      <c r="C145" s="29">
        <v>295</v>
      </c>
      <c r="D145" s="28" t="s">
        <v>321</v>
      </c>
      <c r="E145" s="30">
        <v>489.28</v>
      </c>
      <c r="F145" s="30">
        <v>-669.78</v>
      </c>
      <c r="G145" s="30">
        <v>0</v>
      </c>
      <c r="H145" s="30">
        <v>0</v>
      </c>
    </row>
    <row r="146" spans="2:8" x14ac:dyDescent="0.25">
      <c r="B146" s="28">
        <v>1</v>
      </c>
      <c r="C146" s="29">
        <v>780</v>
      </c>
      <c r="D146" s="28" t="s">
        <v>322</v>
      </c>
      <c r="E146" s="30">
        <v>2871.8799999999997</v>
      </c>
      <c r="F146" s="30">
        <v>-11.34</v>
      </c>
      <c r="G146" s="30">
        <v>95</v>
      </c>
      <c r="H146" s="30">
        <v>0</v>
      </c>
    </row>
    <row r="147" spans="2:8" x14ac:dyDescent="0.25">
      <c r="B147" s="28">
        <v>1</v>
      </c>
      <c r="C147" s="29">
        <v>304</v>
      </c>
      <c r="D147" s="28" t="s">
        <v>206</v>
      </c>
      <c r="E147" s="30">
        <v>0</v>
      </c>
      <c r="F147" s="30">
        <v>-465.24</v>
      </c>
      <c r="G147" s="30">
        <v>0</v>
      </c>
      <c r="H147" s="30">
        <v>0</v>
      </c>
    </row>
    <row r="148" spans="2:8" x14ac:dyDescent="0.25">
      <c r="B148" s="28">
        <v>1</v>
      </c>
      <c r="C148" s="29">
        <v>1181</v>
      </c>
      <c r="D148" s="28" t="s">
        <v>210</v>
      </c>
      <c r="E148" s="30">
        <v>113.04</v>
      </c>
      <c r="F148" s="30">
        <v>-119.32000000000001</v>
      </c>
      <c r="G148" s="30">
        <v>0</v>
      </c>
      <c r="H148" s="30">
        <v>0</v>
      </c>
    </row>
    <row r="149" spans="2:8" x14ac:dyDescent="0.25">
      <c r="B149" s="28">
        <v>1</v>
      </c>
      <c r="C149" s="29">
        <v>892</v>
      </c>
      <c r="D149" s="28" t="s">
        <v>212</v>
      </c>
      <c r="E149" s="30">
        <v>116.8</v>
      </c>
      <c r="F149" s="30">
        <v>-175.77</v>
      </c>
      <c r="G149" s="30">
        <v>0</v>
      </c>
      <c r="H149" s="30">
        <v>0</v>
      </c>
    </row>
    <row r="150" spans="2:8" x14ac:dyDescent="0.25">
      <c r="B150" s="28">
        <v>1</v>
      </c>
      <c r="C150" s="29">
        <v>590</v>
      </c>
      <c r="D150" s="28" t="s">
        <v>215</v>
      </c>
      <c r="E150" s="30">
        <v>113.04</v>
      </c>
      <c r="F150" s="30">
        <v>-111.18</v>
      </c>
      <c r="G150" s="30">
        <v>3.75</v>
      </c>
      <c r="H150" s="30">
        <v>0</v>
      </c>
    </row>
    <row r="151" spans="2:8" x14ac:dyDescent="0.25">
      <c r="B151" s="28">
        <v>1</v>
      </c>
      <c r="C151" s="29">
        <v>636</v>
      </c>
      <c r="D151" s="28" t="s">
        <v>323</v>
      </c>
      <c r="E151" s="30">
        <v>177.9</v>
      </c>
      <c r="F151" s="30">
        <v>-177.9</v>
      </c>
      <c r="G151" s="30">
        <v>0</v>
      </c>
      <c r="H151" s="30">
        <v>0</v>
      </c>
    </row>
    <row r="152" spans="2:8" x14ac:dyDescent="0.25">
      <c r="B152" s="28">
        <v>1</v>
      </c>
      <c r="C152" s="29">
        <v>184</v>
      </c>
      <c r="D152" s="28" t="s">
        <v>324</v>
      </c>
      <c r="E152" s="30">
        <v>330.99</v>
      </c>
      <c r="F152" s="30">
        <v>-330.99</v>
      </c>
      <c r="G152" s="30">
        <v>0</v>
      </c>
      <c r="H152" s="30">
        <v>0</v>
      </c>
    </row>
    <row r="153" spans="2:8" x14ac:dyDescent="0.25">
      <c r="B153" s="28">
        <v>1</v>
      </c>
      <c r="C153" s="29">
        <v>298</v>
      </c>
      <c r="D153" s="28" t="s">
        <v>219</v>
      </c>
      <c r="E153" s="30">
        <v>0</v>
      </c>
      <c r="F153" s="30">
        <v>-107.5</v>
      </c>
      <c r="G153" s="30">
        <v>0</v>
      </c>
      <c r="H153" s="30">
        <v>0</v>
      </c>
    </row>
    <row r="154" spans="2:8" x14ac:dyDescent="0.25">
      <c r="B154" s="28">
        <v>1</v>
      </c>
      <c r="C154" s="29">
        <v>300</v>
      </c>
      <c r="D154" s="28" t="s">
        <v>221</v>
      </c>
      <c r="E154" s="30">
        <v>0</v>
      </c>
      <c r="F154" s="30">
        <v>-1102.29</v>
      </c>
      <c r="G154" s="30">
        <v>0</v>
      </c>
      <c r="H154" s="30">
        <v>0</v>
      </c>
    </row>
    <row r="155" spans="2:8" x14ac:dyDescent="0.25">
      <c r="B155" s="28">
        <v>1</v>
      </c>
      <c r="C155" s="29">
        <v>897</v>
      </c>
      <c r="D155" s="28" t="s">
        <v>222</v>
      </c>
      <c r="E155" s="30">
        <v>0</v>
      </c>
      <c r="F155" s="30">
        <v>-281.27999999999997</v>
      </c>
      <c r="G155" s="30">
        <v>0</v>
      </c>
      <c r="H155" s="30">
        <v>0</v>
      </c>
    </row>
    <row r="156" spans="2:8" x14ac:dyDescent="0.25">
      <c r="B156" s="28">
        <v>1</v>
      </c>
      <c r="C156" s="29">
        <v>433</v>
      </c>
      <c r="D156" s="28" t="s">
        <v>223</v>
      </c>
      <c r="E156" s="30">
        <v>0</v>
      </c>
      <c r="F156" s="30">
        <v>-6.25</v>
      </c>
      <c r="G156" s="30">
        <v>0</v>
      </c>
      <c r="H156" s="30">
        <v>0</v>
      </c>
    </row>
    <row r="157" spans="2:8" x14ac:dyDescent="0.25">
      <c r="B157" s="28">
        <v>1</v>
      </c>
      <c r="C157" s="29">
        <v>826</v>
      </c>
      <c r="D157" s="28" t="s">
        <v>224</v>
      </c>
      <c r="E157" s="30">
        <v>142.32</v>
      </c>
      <c r="F157" s="30">
        <v>-142.32</v>
      </c>
      <c r="G157" s="30">
        <v>0</v>
      </c>
      <c r="H157" s="30">
        <v>0</v>
      </c>
    </row>
    <row r="158" spans="2:8" x14ac:dyDescent="0.25">
      <c r="B158" s="28">
        <v>1</v>
      </c>
      <c r="C158" s="29">
        <v>203</v>
      </c>
      <c r="D158" s="28" t="s">
        <v>226</v>
      </c>
      <c r="E158" s="30">
        <v>1925.48</v>
      </c>
      <c r="F158" s="30">
        <v>-1925.48</v>
      </c>
      <c r="G158" s="30">
        <v>0</v>
      </c>
      <c r="H158" s="30">
        <v>0</v>
      </c>
    </row>
    <row r="159" spans="2:8" x14ac:dyDescent="0.25">
      <c r="B159" s="28">
        <v>1</v>
      </c>
      <c r="C159" s="29">
        <v>204</v>
      </c>
      <c r="D159" s="28" t="s">
        <v>228</v>
      </c>
      <c r="E159" s="30">
        <v>0</v>
      </c>
      <c r="F159" s="30">
        <v>-3780.4300000000003</v>
      </c>
      <c r="G159" s="30">
        <v>326.25</v>
      </c>
      <c r="H159" s="30">
        <v>0</v>
      </c>
    </row>
    <row r="160" spans="2:8" x14ac:dyDescent="0.25">
      <c r="B160" s="28">
        <v>1</v>
      </c>
      <c r="C160" s="29">
        <v>325</v>
      </c>
      <c r="D160" s="28" t="s">
        <v>229</v>
      </c>
      <c r="E160" s="30">
        <v>302.94</v>
      </c>
      <c r="F160" s="30">
        <v>-362.85</v>
      </c>
      <c r="G160" s="30">
        <v>0</v>
      </c>
      <c r="H160" s="30">
        <v>0</v>
      </c>
    </row>
    <row r="161" spans="2:8" x14ac:dyDescent="0.25">
      <c r="B161" s="28">
        <v>1</v>
      </c>
      <c r="C161" s="29">
        <v>779</v>
      </c>
      <c r="D161" s="28" t="s">
        <v>230</v>
      </c>
      <c r="E161" s="30">
        <v>397.9</v>
      </c>
      <c r="F161" s="30">
        <v>0</v>
      </c>
      <c r="G161" s="30">
        <v>198.75</v>
      </c>
      <c r="H161" s="30">
        <v>-198.75</v>
      </c>
    </row>
    <row r="162" spans="2:8" x14ac:dyDescent="0.25">
      <c r="B162" s="28">
        <v>1</v>
      </c>
      <c r="C162" s="29">
        <v>338</v>
      </c>
      <c r="D162" s="28" t="s">
        <v>231</v>
      </c>
      <c r="E162" s="30">
        <v>968.32</v>
      </c>
      <c r="F162" s="30">
        <v>-27.200000000000003</v>
      </c>
      <c r="G162" s="30">
        <v>0</v>
      </c>
      <c r="H162" s="30">
        <v>0</v>
      </c>
    </row>
    <row r="163" spans="2:8" x14ac:dyDescent="0.25">
      <c r="B163" s="28">
        <v>1</v>
      </c>
      <c r="C163" s="29">
        <v>856</v>
      </c>
      <c r="D163" s="28" t="s">
        <v>232</v>
      </c>
      <c r="E163" s="30">
        <v>280.5</v>
      </c>
      <c r="F163" s="30">
        <v>-417</v>
      </c>
      <c r="G163" s="30">
        <v>0</v>
      </c>
      <c r="H163" s="30">
        <v>0</v>
      </c>
    </row>
    <row r="164" spans="2:8" x14ac:dyDescent="0.25">
      <c r="B164" s="28">
        <v>1</v>
      </c>
      <c r="C164" s="29">
        <v>284</v>
      </c>
      <c r="D164" s="28" t="s">
        <v>233</v>
      </c>
      <c r="E164" s="30">
        <v>0</v>
      </c>
      <c r="F164" s="30">
        <v>-498.98</v>
      </c>
      <c r="G164" s="30">
        <v>0</v>
      </c>
      <c r="H164" s="30">
        <v>0</v>
      </c>
    </row>
    <row r="165" spans="2:8" x14ac:dyDescent="0.25">
      <c r="B165" s="28">
        <v>1</v>
      </c>
      <c r="C165" s="29">
        <v>788</v>
      </c>
      <c r="D165" s="28" t="s">
        <v>234</v>
      </c>
      <c r="E165" s="30">
        <v>286.11</v>
      </c>
      <c r="F165" s="30">
        <v>0</v>
      </c>
      <c r="G165" s="30">
        <v>0</v>
      </c>
      <c r="H165" s="30">
        <v>0</v>
      </c>
    </row>
    <row r="166" spans="2:8" x14ac:dyDescent="0.25">
      <c r="B166" s="28">
        <v>1</v>
      </c>
      <c r="C166" s="29">
        <v>669</v>
      </c>
      <c r="D166" s="28" t="s">
        <v>235</v>
      </c>
      <c r="E166" s="30">
        <v>0</v>
      </c>
      <c r="F166" s="30">
        <v>-47.5</v>
      </c>
      <c r="G166" s="30">
        <v>11.25</v>
      </c>
      <c r="H166" s="30">
        <v>0</v>
      </c>
    </row>
    <row r="167" spans="2:8" x14ac:dyDescent="0.25">
      <c r="B167" s="28">
        <v>1</v>
      </c>
      <c r="C167" s="29">
        <v>326</v>
      </c>
      <c r="D167" s="28" t="s">
        <v>236</v>
      </c>
      <c r="E167" s="30">
        <v>150.28</v>
      </c>
      <c r="F167" s="30">
        <v>-10</v>
      </c>
      <c r="G167" s="30">
        <v>10</v>
      </c>
      <c r="H167" s="30">
        <v>0</v>
      </c>
    </row>
    <row r="168" spans="2:8" x14ac:dyDescent="0.25">
      <c r="B168" s="28">
        <v>1</v>
      </c>
      <c r="C168" s="29">
        <v>795</v>
      </c>
      <c r="D168" s="28" t="s">
        <v>326</v>
      </c>
      <c r="E168" s="30">
        <v>0</v>
      </c>
      <c r="F168" s="30">
        <v>0</v>
      </c>
      <c r="G168" s="30">
        <v>0</v>
      </c>
      <c r="H168" s="30">
        <v>0</v>
      </c>
    </row>
    <row r="169" spans="2:8" x14ac:dyDescent="0.25">
      <c r="B169" s="28">
        <v>1</v>
      </c>
      <c r="C169" s="29">
        <v>944</v>
      </c>
      <c r="D169" s="28" t="s">
        <v>238</v>
      </c>
      <c r="E169" s="30">
        <v>476.28</v>
      </c>
      <c r="F169" s="30">
        <v>0</v>
      </c>
      <c r="G169" s="30">
        <v>0</v>
      </c>
      <c r="H169" s="30">
        <v>0</v>
      </c>
    </row>
    <row r="170" spans="2:8" x14ac:dyDescent="0.25">
      <c r="B170" s="28">
        <v>1</v>
      </c>
      <c r="C170" s="29">
        <v>434</v>
      </c>
      <c r="D170" s="28" t="s">
        <v>240</v>
      </c>
      <c r="E170" s="30">
        <v>140.16</v>
      </c>
      <c r="F170" s="30">
        <v>-140.16</v>
      </c>
      <c r="G170" s="30">
        <v>0</v>
      </c>
      <c r="H170" s="30">
        <v>0</v>
      </c>
    </row>
    <row r="171" spans="2:8" x14ac:dyDescent="0.25">
      <c r="B171" s="28">
        <v>1</v>
      </c>
      <c r="C171" s="29">
        <v>828</v>
      </c>
      <c r="D171" s="28" t="s">
        <v>242</v>
      </c>
      <c r="E171" s="30">
        <v>142.32</v>
      </c>
      <c r="F171" s="30">
        <v>-142.32</v>
      </c>
      <c r="G171" s="30">
        <v>0</v>
      </c>
      <c r="H171" s="30">
        <v>0</v>
      </c>
    </row>
    <row r="172" spans="2:8" x14ac:dyDescent="0.25">
      <c r="B172" s="28">
        <v>1</v>
      </c>
      <c r="C172" s="29">
        <v>373</v>
      </c>
      <c r="D172" s="28" t="s">
        <v>243</v>
      </c>
      <c r="E172" s="30">
        <v>0</v>
      </c>
      <c r="F172" s="30">
        <v>-129.04</v>
      </c>
      <c r="G172" s="30">
        <v>0</v>
      </c>
      <c r="H172" s="30">
        <v>0</v>
      </c>
    </row>
    <row r="173" spans="2:8" x14ac:dyDescent="0.25">
      <c r="B173" s="28">
        <v>1</v>
      </c>
      <c r="C173" s="29">
        <v>302</v>
      </c>
      <c r="D173" s="28" t="s">
        <v>244</v>
      </c>
      <c r="E173" s="30">
        <v>529.43999999999994</v>
      </c>
      <c r="F173" s="30">
        <v>-1414.37</v>
      </c>
      <c r="G173" s="30">
        <v>0</v>
      </c>
      <c r="H173" s="30">
        <v>0</v>
      </c>
    </row>
    <row r="174" spans="2:8" x14ac:dyDescent="0.25">
      <c r="B174" s="28">
        <v>1</v>
      </c>
      <c r="C174" s="29">
        <v>890</v>
      </c>
      <c r="D174" s="28" t="s">
        <v>245</v>
      </c>
      <c r="E174" s="30">
        <v>112.91</v>
      </c>
      <c r="F174" s="30">
        <v>0</v>
      </c>
      <c r="G174" s="30">
        <v>0</v>
      </c>
      <c r="H174" s="30">
        <v>0</v>
      </c>
    </row>
    <row r="175" spans="2:8" x14ac:dyDescent="0.25">
      <c r="B175" s="28">
        <v>1</v>
      </c>
      <c r="C175" s="29">
        <v>371</v>
      </c>
      <c r="D175" s="28" t="s">
        <v>246</v>
      </c>
      <c r="E175" s="30">
        <v>32.26</v>
      </c>
      <c r="F175" s="30">
        <v>-32.26</v>
      </c>
      <c r="G175" s="30">
        <v>0</v>
      </c>
      <c r="H175" s="30">
        <v>0</v>
      </c>
    </row>
    <row r="176" spans="2:8" x14ac:dyDescent="0.25">
      <c r="B176" s="28">
        <v>1</v>
      </c>
      <c r="C176" s="29">
        <v>687</v>
      </c>
      <c r="D176" s="28" t="s">
        <v>327</v>
      </c>
      <c r="E176" s="30">
        <v>167.62</v>
      </c>
      <c r="F176" s="30">
        <v>0</v>
      </c>
      <c r="G176" s="30">
        <v>16.25</v>
      </c>
      <c r="H176" s="30">
        <v>0</v>
      </c>
    </row>
    <row r="177" spans="2:8" x14ac:dyDescent="0.25">
      <c r="B177" s="28">
        <v>1</v>
      </c>
      <c r="C177" s="29">
        <v>428</v>
      </c>
      <c r="D177" s="28" t="s">
        <v>248</v>
      </c>
      <c r="E177" s="30">
        <v>0</v>
      </c>
      <c r="F177" s="30">
        <v>0</v>
      </c>
      <c r="G177" s="30">
        <v>0</v>
      </c>
      <c r="H177" s="30">
        <v>0</v>
      </c>
    </row>
    <row r="178" spans="2:8" x14ac:dyDescent="0.25">
      <c r="B178" s="28">
        <v>1</v>
      </c>
      <c r="C178" s="29">
        <v>229</v>
      </c>
      <c r="D178" s="28" t="s">
        <v>250</v>
      </c>
      <c r="E178" s="30">
        <v>112.91</v>
      </c>
      <c r="F178" s="30">
        <v>0</v>
      </c>
      <c r="G178" s="30">
        <v>0</v>
      </c>
      <c r="H178" s="30">
        <v>0</v>
      </c>
    </row>
    <row r="179" spans="2:8" x14ac:dyDescent="0.25">
      <c r="B179" s="28">
        <v>1</v>
      </c>
      <c r="C179" s="29">
        <v>1170</v>
      </c>
      <c r="D179" s="28" t="s">
        <v>251</v>
      </c>
      <c r="E179" s="30">
        <v>113.04</v>
      </c>
      <c r="F179" s="30">
        <v>-113.04</v>
      </c>
      <c r="G179" s="30">
        <v>0</v>
      </c>
      <c r="H179" s="30">
        <v>0</v>
      </c>
    </row>
    <row r="180" spans="2:8" x14ac:dyDescent="0.25">
      <c r="B180" s="28">
        <v>1</v>
      </c>
      <c r="C180" s="29">
        <v>898</v>
      </c>
      <c r="D180" s="28" t="s">
        <v>252</v>
      </c>
      <c r="E180" s="30">
        <v>96.78</v>
      </c>
      <c r="F180" s="30">
        <v>-1151.1600000000001</v>
      </c>
      <c r="G180" s="30">
        <v>0</v>
      </c>
      <c r="H180" s="30">
        <v>0</v>
      </c>
    </row>
    <row r="181" spans="2:8" x14ac:dyDescent="0.25">
      <c r="B181" s="28">
        <v>1</v>
      </c>
      <c r="C181" s="29">
        <v>1243</v>
      </c>
      <c r="D181" s="28" t="s">
        <v>328</v>
      </c>
      <c r="E181" s="30">
        <v>113.04</v>
      </c>
      <c r="F181" s="30">
        <v>0</v>
      </c>
      <c r="G181" s="30">
        <v>1.25</v>
      </c>
      <c r="H181" s="30">
        <v>0</v>
      </c>
    </row>
    <row r="182" spans="2:8" x14ac:dyDescent="0.25">
      <c r="B182" s="28">
        <v>1</v>
      </c>
      <c r="C182" s="29">
        <v>357</v>
      </c>
      <c r="D182" s="28" t="s">
        <v>256</v>
      </c>
      <c r="E182" s="30">
        <v>1183.74</v>
      </c>
      <c r="F182" s="30">
        <v>0</v>
      </c>
      <c r="G182" s="30">
        <v>0</v>
      </c>
      <c r="H182" s="30">
        <v>0</v>
      </c>
    </row>
    <row r="183" spans="2:8" x14ac:dyDescent="0.25">
      <c r="B183" s="28">
        <v>1</v>
      </c>
      <c r="C183" s="29">
        <v>891</v>
      </c>
      <c r="D183" s="28" t="s">
        <v>257</v>
      </c>
      <c r="E183" s="30">
        <v>80.650000000000006</v>
      </c>
      <c r="F183" s="30">
        <v>-142.19999999999999</v>
      </c>
      <c r="G183" s="30">
        <v>0</v>
      </c>
      <c r="H183" s="30">
        <v>0</v>
      </c>
    </row>
    <row r="184" spans="2:8" x14ac:dyDescent="0.25">
      <c r="B184" s="28">
        <v>1</v>
      </c>
      <c r="C184" s="29">
        <v>285</v>
      </c>
      <c r="D184" s="28" t="s">
        <v>258</v>
      </c>
      <c r="E184" s="30">
        <v>187.11</v>
      </c>
      <c r="F184" s="30">
        <v>-156.06</v>
      </c>
      <c r="G184" s="30">
        <v>0</v>
      </c>
      <c r="H184" s="30">
        <v>0</v>
      </c>
    </row>
    <row r="185" spans="2:8" x14ac:dyDescent="0.25">
      <c r="B185" s="28">
        <v>1</v>
      </c>
      <c r="C185" s="29">
        <v>1352</v>
      </c>
      <c r="D185" s="28" t="s">
        <v>259</v>
      </c>
      <c r="E185" s="30">
        <v>226.8</v>
      </c>
      <c r="F185" s="30">
        <v>0</v>
      </c>
      <c r="G185" s="30">
        <v>0</v>
      </c>
      <c r="H185" s="30">
        <v>0</v>
      </c>
    </row>
    <row r="186" spans="2:8" x14ac:dyDescent="0.25">
      <c r="B186" s="28">
        <v>1</v>
      </c>
      <c r="C186" s="29">
        <v>391</v>
      </c>
      <c r="D186" s="28" t="s">
        <v>260</v>
      </c>
      <c r="E186" s="30">
        <v>0</v>
      </c>
      <c r="F186" s="30">
        <v>0</v>
      </c>
      <c r="G186" s="30">
        <v>0</v>
      </c>
      <c r="H186" s="30">
        <v>0</v>
      </c>
    </row>
    <row r="187" spans="2:8" x14ac:dyDescent="0.25">
      <c r="B187" s="28">
        <v>1</v>
      </c>
      <c r="C187" s="29">
        <v>686</v>
      </c>
      <c r="D187" s="28" t="s">
        <v>261</v>
      </c>
      <c r="E187" s="30">
        <v>2401.6799999999998</v>
      </c>
      <c r="F187" s="30">
        <v>-3259.68</v>
      </c>
      <c r="G187" s="30">
        <v>0</v>
      </c>
      <c r="H187" s="30">
        <v>0</v>
      </c>
    </row>
    <row r="188" spans="2:8" x14ac:dyDescent="0.25">
      <c r="B188" s="28">
        <v>1</v>
      </c>
      <c r="C188" s="29">
        <v>245</v>
      </c>
      <c r="D188" s="28" t="s">
        <v>262</v>
      </c>
      <c r="E188" s="30">
        <v>794.18000000000006</v>
      </c>
      <c r="F188" s="30">
        <v>-2137.7200000000003</v>
      </c>
      <c r="G188" s="30">
        <v>1.25</v>
      </c>
      <c r="H188" s="30">
        <v>0</v>
      </c>
    </row>
    <row r="189" spans="2:8" x14ac:dyDescent="0.25">
      <c r="B189" s="28">
        <v>1</v>
      </c>
      <c r="C189" s="29">
        <v>355</v>
      </c>
      <c r="D189" s="28" t="s">
        <v>263</v>
      </c>
      <c r="E189" s="30">
        <v>154.18</v>
      </c>
      <c r="F189" s="30">
        <v>0</v>
      </c>
      <c r="G189" s="30">
        <v>0</v>
      </c>
      <c r="H189" s="30">
        <v>0</v>
      </c>
    </row>
    <row r="190" spans="2:8" x14ac:dyDescent="0.25">
      <c r="B190" s="28">
        <v>1</v>
      </c>
      <c r="C190" s="29">
        <v>3861</v>
      </c>
      <c r="D190" s="28" t="s">
        <v>329</v>
      </c>
      <c r="E190" s="30">
        <v>0</v>
      </c>
      <c r="F190" s="30">
        <v>-55</v>
      </c>
      <c r="G190" s="30">
        <v>0</v>
      </c>
      <c r="H190" s="30">
        <v>0</v>
      </c>
    </row>
    <row r="191" spans="2:8" x14ac:dyDescent="0.25">
      <c r="B191" s="28">
        <v>1</v>
      </c>
      <c r="C191" s="29">
        <v>1049</v>
      </c>
      <c r="D191" s="28" t="s">
        <v>267</v>
      </c>
      <c r="E191" s="30">
        <v>441.52</v>
      </c>
      <c r="F191" s="30">
        <v>0</v>
      </c>
      <c r="G191" s="30">
        <v>0</v>
      </c>
      <c r="H191" s="30">
        <v>0</v>
      </c>
    </row>
    <row r="192" spans="2:8" x14ac:dyDescent="0.25">
      <c r="B192" s="28">
        <v>1</v>
      </c>
      <c r="C192" s="29">
        <v>599</v>
      </c>
      <c r="D192" s="28" t="s">
        <v>268</v>
      </c>
      <c r="E192" s="30">
        <v>0</v>
      </c>
      <c r="F192" s="30">
        <v>0</v>
      </c>
      <c r="G192" s="30">
        <v>0</v>
      </c>
      <c r="H192" s="30">
        <v>0</v>
      </c>
    </row>
    <row r="193" spans="2:8" x14ac:dyDescent="0.25">
      <c r="B193" s="28">
        <v>1</v>
      </c>
      <c r="C193" s="29">
        <v>436</v>
      </c>
      <c r="D193" s="28" t="s">
        <v>269</v>
      </c>
      <c r="E193" s="30">
        <v>142.32</v>
      </c>
      <c r="F193" s="30">
        <v>-11.25</v>
      </c>
      <c r="G193" s="30">
        <v>6.25</v>
      </c>
      <c r="H193" s="30">
        <v>0</v>
      </c>
    </row>
    <row r="194" spans="2:8" x14ac:dyDescent="0.25">
      <c r="B194" s="28">
        <v>1</v>
      </c>
      <c r="C194" s="29">
        <v>372</v>
      </c>
      <c r="D194" s="28" t="s">
        <v>270</v>
      </c>
      <c r="E194" s="30">
        <v>0</v>
      </c>
      <c r="F194" s="30">
        <v>0</v>
      </c>
      <c r="G194" s="30">
        <v>0</v>
      </c>
      <c r="H194" s="30">
        <v>0</v>
      </c>
    </row>
    <row r="195" spans="2:8" x14ac:dyDescent="0.25">
      <c r="B195" s="28">
        <v>1</v>
      </c>
      <c r="C195" s="29">
        <v>253</v>
      </c>
      <c r="D195" s="28" t="s">
        <v>271</v>
      </c>
      <c r="E195" s="30">
        <v>965.18</v>
      </c>
      <c r="F195" s="30">
        <v>-236.25</v>
      </c>
      <c r="G195" s="30">
        <v>288.75</v>
      </c>
      <c r="H195" s="30">
        <v>0</v>
      </c>
    </row>
    <row r="196" spans="2:8" x14ac:dyDescent="0.25">
      <c r="B196" s="28">
        <v>1</v>
      </c>
      <c r="C196" s="29">
        <v>1658</v>
      </c>
      <c r="D196" s="28" t="s">
        <v>331</v>
      </c>
      <c r="E196" s="30">
        <v>1612.9999999999998</v>
      </c>
      <c r="F196" s="30">
        <v>-2797.25</v>
      </c>
      <c r="G196" s="30">
        <v>0</v>
      </c>
      <c r="H196" s="30">
        <v>0</v>
      </c>
    </row>
    <row r="197" spans="2:8" x14ac:dyDescent="0.25">
      <c r="B197" s="28">
        <v>1</v>
      </c>
      <c r="C197" s="29">
        <v>1221</v>
      </c>
      <c r="D197" s="28" t="s">
        <v>332</v>
      </c>
      <c r="E197" s="30">
        <v>342.21000000000004</v>
      </c>
      <c r="F197" s="30">
        <v>-95.77</v>
      </c>
      <c r="G197" s="30">
        <v>17.5</v>
      </c>
      <c r="H197" s="30">
        <v>0</v>
      </c>
    </row>
    <row r="198" spans="2:8" x14ac:dyDescent="0.25">
      <c r="B198" s="28">
        <v>1</v>
      </c>
      <c r="C198" s="29">
        <v>224</v>
      </c>
      <c r="D198" s="28" t="s">
        <v>333</v>
      </c>
      <c r="E198" s="30">
        <v>0</v>
      </c>
      <c r="F198" s="30">
        <v>-719.19</v>
      </c>
      <c r="G198" s="30">
        <v>0</v>
      </c>
      <c r="H198" s="30">
        <v>0</v>
      </c>
    </row>
    <row r="199" spans="2:8" x14ac:dyDescent="0.25">
      <c r="B199" s="28">
        <v>1</v>
      </c>
      <c r="C199" s="29">
        <v>670</v>
      </c>
      <c r="D199" s="28" t="s">
        <v>278</v>
      </c>
      <c r="E199" s="30">
        <v>145.16999999999999</v>
      </c>
      <c r="F199" s="30">
        <v>0</v>
      </c>
      <c r="G199" s="30">
        <v>0</v>
      </c>
      <c r="H199" s="30">
        <v>0</v>
      </c>
    </row>
    <row r="200" spans="2:8" x14ac:dyDescent="0.25">
      <c r="B200" s="28">
        <v>1</v>
      </c>
      <c r="C200" s="29">
        <v>789</v>
      </c>
      <c r="D200" s="28" t="s">
        <v>280</v>
      </c>
      <c r="E200" s="30">
        <v>549</v>
      </c>
      <c r="F200" s="30">
        <v>-5992.1</v>
      </c>
      <c r="G200" s="30">
        <v>0</v>
      </c>
      <c r="H200" s="30">
        <v>0</v>
      </c>
    </row>
    <row r="201" spans="2:8" x14ac:dyDescent="0.25">
      <c r="B201" s="28">
        <v>1</v>
      </c>
      <c r="C201" s="29">
        <v>228</v>
      </c>
      <c r="D201" s="28" t="s">
        <v>281</v>
      </c>
      <c r="E201" s="30">
        <v>96.78</v>
      </c>
      <c r="F201" s="30">
        <v>-96.78</v>
      </c>
      <c r="G201" s="30">
        <v>0</v>
      </c>
      <c r="H201" s="30">
        <v>0</v>
      </c>
    </row>
    <row r="202" spans="2:8" x14ac:dyDescent="0.25">
      <c r="B202" s="28">
        <v>1</v>
      </c>
      <c r="C202" s="29">
        <v>100</v>
      </c>
      <c r="D202" s="28" t="s">
        <v>282</v>
      </c>
      <c r="E202" s="30">
        <v>166.04</v>
      </c>
      <c r="F202" s="30">
        <v>-113.04</v>
      </c>
      <c r="G202" s="30">
        <v>0</v>
      </c>
      <c r="H202" s="30">
        <v>0</v>
      </c>
    </row>
    <row r="203" spans="2:8" x14ac:dyDescent="0.25">
      <c r="B203" s="28">
        <v>1</v>
      </c>
      <c r="C203" s="29">
        <v>339</v>
      </c>
      <c r="D203" s="28" t="s">
        <v>283</v>
      </c>
      <c r="E203" s="30">
        <v>0</v>
      </c>
      <c r="F203" s="30">
        <v>-11015.76</v>
      </c>
      <c r="G203" s="30">
        <v>0</v>
      </c>
      <c r="H203" s="30">
        <v>0</v>
      </c>
    </row>
    <row r="204" spans="2:8" x14ac:dyDescent="0.25">
      <c r="B204" s="28">
        <v>1</v>
      </c>
      <c r="C204" s="29">
        <v>899</v>
      </c>
      <c r="D204" s="28" t="s">
        <v>285</v>
      </c>
      <c r="E204" s="30">
        <v>1102.29</v>
      </c>
      <c r="F204" s="30">
        <v>-18.48</v>
      </c>
      <c r="G204" s="30">
        <v>0</v>
      </c>
      <c r="H204" s="30">
        <v>0</v>
      </c>
    </row>
    <row r="205" spans="2:8" x14ac:dyDescent="0.25">
      <c r="B205" s="28">
        <v>1</v>
      </c>
      <c r="C205" s="29">
        <v>790</v>
      </c>
      <c r="D205" s="28" t="s">
        <v>287</v>
      </c>
      <c r="E205" s="30">
        <v>843.2</v>
      </c>
      <c r="F205" s="30">
        <v>-924.8</v>
      </c>
      <c r="G205" s="30">
        <v>0</v>
      </c>
      <c r="H205" s="30">
        <v>0</v>
      </c>
    </row>
    <row r="206" spans="2:8" x14ac:dyDescent="0.25">
      <c r="B206" s="28">
        <v>1</v>
      </c>
      <c r="C206" s="29">
        <v>1032</v>
      </c>
      <c r="D206" s="28" t="s">
        <v>288</v>
      </c>
      <c r="E206" s="30">
        <v>0</v>
      </c>
      <c r="F206" s="30">
        <v>-3437.4</v>
      </c>
      <c r="G206" s="30">
        <v>0</v>
      </c>
      <c r="H206" s="30">
        <v>0</v>
      </c>
    </row>
    <row r="207" spans="2:8" x14ac:dyDescent="0.25">
      <c r="B207" s="28">
        <v>1</v>
      </c>
      <c r="C207" s="29">
        <v>431</v>
      </c>
      <c r="D207" s="28" t="s">
        <v>289</v>
      </c>
      <c r="E207" s="30">
        <v>559.38</v>
      </c>
      <c r="F207" s="30">
        <v>-2195.59</v>
      </c>
      <c r="G207" s="30">
        <v>0</v>
      </c>
      <c r="H207" s="30">
        <v>0</v>
      </c>
    </row>
    <row r="208" spans="2:8" x14ac:dyDescent="0.25">
      <c r="B208" s="28">
        <v>1</v>
      </c>
      <c r="C208" s="29">
        <v>432</v>
      </c>
      <c r="D208" s="28" t="s">
        <v>290</v>
      </c>
      <c r="E208" s="30">
        <v>130.46</v>
      </c>
      <c r="F208" s="30">
        <v>0</v>
      </c>
      <c r="G208" s="30">
        <v>0</v>
      </c>
      <c r="H208" s="30">
        <v>0</v>
      </c>
    </row>
    <row r="209" spans="2:8" x14ac:dyDescent="0.25">
      <c r="B209" s="28">
        <v>1</v>
      </c>
      <c r="C209" s="29">
        <v>587</v>
      </c>
      <c r="D209" s="28" t="s">
        <v>291</v>
      </c>
      <c r="E209" s="30">
        <v>291.72000000000003</v>
      </c>
      <c r="F209" s="30">
        <v>-1028.26</v>
      </c>
      <c r="G209" s="30">
        <v>0</v>
      </c>
      <c r="H209" s="30">
        <v>0</v>
      </c>
    </row>
    <row r="210" spans="2:8" x14ac:dyDescent="0.25">
      <c r="B210" s="28">
        <v>1</v>
      </c>
      <c r="C210" s="29">
        <v>392</v>
      </c>
      <c r="D210" s="28" t="s">
        <v>292</v>
      </c>
      <c r="E210" s="30">
        <v>113.04</v>
      </c>
      <c r="F210" s="30">
        <v>-113.04</v>
      </c>
      <c r="G210" s="30">
        <v>0</v>
      </c>
      <c r="H210" s="30">
        <v>0</v>
      </c>
    </row>
    <row r="211" spans="2:8" x14ac:dyDescent="0.25">
      <c r="B211" s="28">
        <v>1</v>
      </c>
      <c r="C211" s="29">
        <v>205</v>
      </c>
      <c r="D211" s="28" t="s">
        <v>335</v>
      </c>
      <c r="E211" s="30">
        <v>1623</v>
      </c>
      <c r="F211" s="30">
        <v>-1935.5</v>
      </c>
      <c r="G211" s="30">
        <v>0</v>
      </c>
      <c r="H211" s="30">
        <v>0</v>
      </c>
    </row>
    <row r="212" spans="2:8" x14ac:dyDescent="0.25">
      <c r="B212" s="28">
        <v>1</v>
      </c>
      <c r="C212" s="29"/>
      <c r="D212" s="28"/>
      <c r="E212" s="30"/>
      <c r="F212" s="30"/>
      <c r="G212" s="30"/>
      <c r="H212" s="30"/>
    </row>
    <row r="213" spans="2:8" x14ac:dyDescent="0.25">
      <c r="B213" s="28">
        <v>1</v>
      </c>
      <c r="C213" s="29"/>
      <c r="D213" s="28"/>
      <c r="E213" s="30"/>
      <c r="F213" s="30"/>
      <c r="G213" s="30"/>
      <c r="H213" s="30"/>
    </row>
    <row r="214" spans="2:8" x14ac:dyDescent="0.25">
      <c r="B214" s="28">
        <v>1</v>
      </c>
      <c r="C214" s="29"/>
      <c r="D214" s="28"/>
      <c r="E214" s="30"/>
      <c r="F214" s="30"/>
      <c r="G214" s="30"/>
      <c r="H214" s="30"/>
    </row>
    <row r="215" spans="2:8" x14ac:dyDescent="0.25">
      <c r="B215" s="28">
        <v>1</v>
      </c>
      <c r="C215" s="29"/>
      <c r="D215" s="28"/>
      <c r="E215" s="30"/>
      <c r="F215" s="30"/>
      <c r="G215" s="30"/>
      <c r="H215" s="30"/>
    </row>
    <row r="217" spans="2:8" x14ac:dyDescent="0.25">
      <c r="D217" s="32" t="s">
        <v>294</v>
      </c>
      <c r="E217" s="33">
        <f>SUM(E10:E215)</f>
        <v>77714.460000000021</v>
      </c>
      <c r="F217" s="33">
        <f t="shared" ref="F217:H217" si="0">SUM(F10:F215)</f>
        <v>-118183.32999999997</v>
      </c>
      <c r="G217" s="33">
        <f t="shared" si="0"/>
        <v>4401.25</v>
      </c>
      <c r="H217" s="33">
        <f t="shared" si="0"/>
        <v>-198.75</v>
      </c>
    </row>
  </sheetData>
  <autoFilter ref="B9:H215" xr:uid="{0B8617B0-3EBD-4923-9D5E-B94538728FA8}">
    <sortState xmlns:xlrd2="http://schemas.microsoft.com/office/spreadsheetml/2017/richdata2" ref="B10:H215">
      <sortCondition ref="D9:D215"/>
    </sortState>
  </autoFilter>
  <mergeCells count="1">
    <mergeCell ref="B6:E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73D12-A6C5-43DC-B11E-7873B8C55B0F}">
  <dimension ref="B1:H213"/>
  <sheetViews>
    <sheetView topLeftCell="A205" zoomScaleNormal="100" workbookViewId="0">
      <selection activeCell="G231" sqref="G231"/>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16384" width="8.85546875" style="17"/>
  </cols>
  <sheetData>
    <row r="1" spans="2:8" ht="5.0999999999999996" customHeight="1" thickBot="1" x14ac:dyDescent="0.3"/>
    <row r="2" spans="2:8" ht="15.75" thickBot="1" x14ac:dyDescent="0.3">
      <c r="B2" s="19" t="s">
        <v>0</v>
      </c>
      <c r="C2" s="20" t="s">
        <v>1</v>
      </c>
    </row>
    <row r="3" spans="2:8" ht="15.75" thickBot="1" x14ac:dyDescent="0.3">
      <c r="B3" s="21" t="s">
        <v>2</v>
      </c>
      <c r="C3" s="20" t="s">
        <v>340</v>
      </c>
    </row>
    <row r="4" spans="2:8" ht="15.75" thickBot="1" x14ac:dyDescent="0.3">
      <c r="B4" s="21" t="s">
        <v>4</v>
      </c>
      <c r="C4" s="22" t="s">
        <v>344</v>
      </c>
    </row>
    <row r="6" spans="2:8" ht="15" customHeight="1" x14ac:dyDescent="0.25">
      <c r="B6" s="61" t="s">
        <v>339</v>
      </c>
      <c r="C6" s="62"/>
      <c r="D6" s="62"/>
      <c r="E6" s="63"/>
      <c r="F6" s="23"/>
      <c r="G6" s="23"/>
      <c r="H6" s="23"/>
    </row>
    <row r="7" spans="2:8" x14ac:dyDescent="0.25">
      <c r="B7" s="64"/>
      <c r="C7" s="65"/>
      <c r="D7" s="65"/>
      <c r="E7" s="66"/>
      <c r="F7" s="23"/>
      <c r="G7" s="23"/>
      <c r="H7" s="23"/>
    </row>
    <row r="8" spans="2:8" x14ac:dyDescent="0.25">
      <c r="B8" s="24"/>
      <c r="C8" s="25"/>
      <c r="D8" s="24"/>
      <c r="E8" s="24"/>
      <c r="F8" s="24"/>
      <c r="G8" s="24"/>
      <c r="H8" s="24"/>
    </row>
    <row r="9" spans="2:8" x14ac:dyDescent="0.25">
      <c r="B9" s="26" t="s">
        <v>6</v>
      </c>
      <c r="C9" s="27" t="s">
        <v>7</v>
      </c>
      <c r="D9" s="26" t="s">
        <v>8</v>
      </c>
      <c r="E9" s="26" t="s">
        <v>9</v>
      </c>
      <c r="F9" s="26" t="s">
        <v>10</v>
      </c>
      <c r="G9" s="26" t="s">
        <v>11</v>
      </c>
      <c r="H9" s="26" t="s">
        <v>12</v>
      </c>
    </row>
    <row r="10" spans="2:8" x14ac:dyDescent="0.25">
      <c r="B10" s="28">
        <v>1</v>
      </c>
      <c r="C10" s="29">
        <v>579</v>
      </c>
      <c r="D10" s="28" t="s">
        <v>16</v>
      </c>
      <c r="E10" s="36">
        <v>391.14000000000004</v>
      </c>
      <c r="F10" s="37">
        <v>-391.14</v>
      </c>
      <c r="G10" s="30">
        <v>11.25</v>
      </c>
      <c r="H10" s="30">
        <v>-11.25</v>
      </c>
    </row>
    <row r="11" spans="2:8" x14ac:dyDescent="0.25">
      <c r="B11" s="28">
        <v>1</v>
      </c>
      <c r="C11" s="29">
        <v>251</v>
      </c>
      <c r="D11" s="28" t="s">
        <v>296</v>
      </c>
      <c r="E11" s="30">
        <v>175.7</v>
      </c>
      <c r="F11" s="37">
        <v>0</v>
      </c>
      <c r="G11" s="30">
        <v>37.5</v>
      </c>
      <c r="H11" s="30">
        <v>0</v>
      </c>
    </row>
    <row r="12" spans="2:8" x14ac:dyDescent="0.25">
      <c r="B12" s="28">
        <v>1</v>
      </c>
      <c r="C12" s="29">
        <v>247</v>
      </c>
      <c r="D12" s="28" t="s">
        <v>296</v>
      </c>
      <c r="E12" s="30">
        <v>894.45</v>
      </c>
      <c r="F12" s="30">
        <v>-177.89999999999998</v>
      </c>
      <c r="G12" s="30">
        <v>136.25</v>
      </c>
      <c r="H12" s="30">
        <v>-82.5</v>
      </c>
    </row>
    <row r="13" spans="2:8" x14ac:dyDescent="0.25">
      <c r="B13" s="28">
        <v>1</v>
      </c>
      <c r="C13" s="29">
        <v>901</v>
      </c>
      <c r="D13" s="28" t="s">
        <v>19</v>
      </c>
      <c r="E13" s="30">
        <v>816</v>
      </c>
      <c r="F13" s="30">
        <v>-816</v>
      </c>
      <c r="G13" s="30">
        <v>0</v>
      </c>
      <c r="H13" s="30">
        <v>0</v>
      </c>
    </row>
    <row r="14" spans="2:8" x14ac:dyDescent="0.25">
      <c r="B14" s="28">
        <v>1</v>
      </c>
      <c r="C14" s="29">
        <v>195</v>
      </c>
      <c r="D14" s="28" t="s">
        <v>20</v>
      </c>
      <c r="E14" s="30">
        <v>1693.33</v>
      </c>
      <c r="F14" s="30">
        <v>-1693.33</v>
      </c>
      <c r="G14" s="30">
        <v>0</v>
      </c>
      <c r="H14" s="30">
        <v>0</v>
      </c>
    </row>
    <row r="15" spans="2:8" x14ac:dyDescent="0.25">
      <c r="B15" s="28">
        <v>1</v>
      </c>
      <c r="C15" s="29">
        <v>663</v>
      </c>
      <c r="D15" s="28" t="s">
        <v>21</v>
      </c>
      <c r="E15" s="30">
        <v>3259.87</v>
      </c>
      <c r="F15" s="30">
        <v>-3765.83</v>
      </c>
      <c r="G15" s="30">
        <v>0</v>
      </c>
      <c r="H15" s="30">
        <v>0</v>
      </c>
    </row>
    <row r="16" spans="2:8" x14ac:dyDescent="0.25">
      <c r="B16" s="28">
        <v>1</v>
      </c>
      <c r="C16" s="29">
        <v>196</v>
      </c>
      <c r="D16" s="28" t="s">
        <v>23</v>
      </c>
      <c r="E16" s="30">
        <v>13467.670000000004</v>
      </c>
      <c r="F16" s="30">
        <v>-10560.32</v>
      </c>
      <c r="G16" s="30">
        <v>1983.75</v>
      </c>
      <c r="H16" s="30">
        <v>-348.75</v>
      </c>
    </row>
    <row r="17" spans="2:8" x14ac:dyDescent="0.25">
      <c r="B17" s="28">
        <v>1</v>
      </c>
      <c r="C17" s="29">
        <v>261</v>
      </c>
      <c r="D17" s="28" t="s">
        <v>297</v>
      </c>
      <c r="E17" s="30">
        <v>276.60000000000002</v>
      </c>
      <c r="F17" s="30">
        <v>-6.04</v>
      </c>
      <c r="G17" s="30">
        <v>0</v>
      </c>
      <c r="H17" s="30">
        <v>0</v>
      </c>
    </row>
    <row r="18" spans="2:8" x14ac:dyDescent="0.25">
      <c r="B18" s="28">
        <v>1</v>
      </c>
      <c r="C18" s="29">
        <v>260</v>
      </c>
      <c r="D18" s="28" t="s">
        <v>298</v>
      </c>
      <c r="E18" s="30">
        <v>339.74</v>
      </c>
      <c r="F18" s="30">
        <v>0</v>
      </c>
      <c r="G18" s="30">
        <v>0</v>
      </c>
      <c r="H18" s="30">
        <v>0</v>
      </c>
    </row>
    <row r="19" spans="2:8" x14ac:dyDescent="0.25">
      <c r="B19" s="28">
        <v>1</v>
      </c>
      <c r="C19" s="29">
        <v>588</v>
      </c>
      <c r="D19" s="28" t="s">
        <v>24</v>
      </c>
      <c r="E19" s="30">
        <v>369.36</v>
      </c>
      <c r="F19" s="30">
        <v>-111.18</v>
      </c>
      <c r="G19" s="30">
        <v>62.5</v>
      </c>
      <c r="H19" s="30">
        <v>-57.5</v>
      </c>
    </row>
    <row r="20" spans="2:8" x14ac:dyDescent="0.25">
      <c r="B20" s="28">
        <v>1</v>
      </c>
      <c r="C20" s="29">
        <v>1017</v>
      </c>
      <c r="D20" s="28" t="s">
        <v>27</v>
      </c>
      <c r="E20" s="30">
        <v>1896.93</v>
      </c>
      <c r="F20" s="30">
        <v>-9867.869999999999</v>
      </c>
      <c r="G20" s="30">
        <v>0</v>
      </c>
      <c r="H20" s="30">
        <v>0</v>
      </c>
    </row>
    <row r="21" spans="2:8" x14ac:dyDescent="0.25">
      <c r="B21" s="28">
        <v>1</v>
      </c>
      <c r="C21" s="29">
        <v>301</v>
      </c>
      <c r="D21" s="28" t="s">
        <v>28</v>
      </c>
      <c r="E21" s="30">
        <v>468.84999999999997</v>
      </c>
      <c r="F21" s="30">
        <v>-468.85</v>
      </c>
      <c r="G21" s="30">
        <v>0</v>
      </c>
      <c r="H21" s="30">
        <v>0</v>
      </c>
    </row>
    <row r="22" spans="2:8" x14ac:dyDescent="0.25">
      <c r="B22" s="28">
        <v>1</v>
      </c>
      <c r="C22" s="29">
        <v>791</v>
      </c>
      <c r="D22" s="28" t="s">
        <v>30</v>
      </c>
      <c r="E22" s="30">
        <v>959.74</v>
      </c>
      <c r="F22" s="30">
        <v>-274.78999999999996</v>
      </c>
      <c r="G22" s="30">
        <v>60</v>
      </c>
      <c r="H22" s="30">
        <v>-43.75</v>
      </c>
    </row>
    <row r="23" spans="2:8" x14ac:dyDescent="0.25">
      <c r="B23" s="28">
        <v>1</v>
      </c>
      <c r="C23" s="29">
        <v>1027</v>
      </c>
      <c r="D23" s="28" t="s">
        <v>31</v>
      </c>
      <c r="E23" s="30">
        <v>3999.06</v>
      </c>
      <c r="F23" s="30">
        <v>-3999.06</v>
      </c>
      <c r="G23" s="30">
        <v>26.25</v>
      </c>
      <c r="H23" s="30">
        <v>-26.25</v>
      </c>
    </row>
    <row r="24" spans="2:8" x14ac:dyDescent="0.25">
      <c r="B24" s="67">
        <v>1</v>
      </c>
      <c r="C24" s="68">
        <v>1018</v>
      </c>
      <c r="D24" s="67" t="s">
        <v>34</v>
      </c>
      <c r="E24" s="30">
        <v>1849.9599999999998</v>
      </c>
      <c r="F24" s="30">
        <v>-1719.5</v>
      </c>
      <c r="G24" s="30">
        <v>0</v>
      </c>
      <c r="H24" s="30">
        <v>0</v>
      </c>
    </row>
    <row r="25" spans="2:8" x14ac:dyDescent="0.25">
      <c r="B25" s="67">
        <v>1</v>
      </c>
      <c r="C25" s="68">
        <v>206</v>
      </c>
      <c r="D25" s="67" t="s">
        <v>36</v>
      </c>
      <c r="E25" s="30">
        <v>145.16999999999999</v>
      </c>
      <c r="F25" s="30">
        <v>-241.95</v>
      </c>
      <c r="G25" s="30">
        <v>0</v>
      </c>
      <c r="H25" s="30">
        <v>0</v>
      </c>
    </row>
    <row r="26" spans="2:8" x14ac:dyDescent="0.25">
      <c r="B26" s="67">
        <v>1</v>
      </c>
      <c r="C26" s="68">
        <v>358</v>
      </c>
      <c r="D26" s="67" t="s">
        <v>37</v>
      </c>
      <c r="E26" s="30">
        <v>281.27999999999997</v>
      </c>
      <c r="F26" s="30">
        <v>-281.27999999999997</v>
      </c>
      <c r="G26" s="30">
        <v>0</v>
      </c>
      <c r="H26" s="30">
        <v>0</v>
      </c>
    </row>
    <row r="27" spans="2:8" x14ac:dyDescent="0.25">
      <c r="B27" s="67">
        <v>1</v>
      </c>
      <c r="C27" s="68">
        <v>589</v>
      </c>
      <c r="D27" s="67" t="s">
        <v>38</v>
      </c>
      <c r="E27" s="30">
        <v>598.36</v>
      </c>
      <c r="F27" s="30">
        <v>-555.12</v>
      </c>
      <c r="G27" s="30">
        <v>23.75</v>
      </c>
      <c r="H27" s="30">
        <v>-23.75</v>
      </c>
    </row>
    <row r="28" spans="2:8" x14ac:dyDescent="0.25">
      <c r="B28" s="67">
        <v>1</v>
      </c>
      <c r="C28" s="68">
        <v>366</v>
      </c>
      <c r="D28" s="67" t="s">
        <v>39</v>
      </c>
      <c r="E28" s="30">
        <v>109.44</v>
      </c>
      <c r="F28" s="30">
        <v>-109.44</v>
      </c>
      <c r="G28" s="30">
        <v>0</v>
      </c>
      <c r="H28" s="30">
        <v>0</v>
      </c>
    </row>
    <row r="29" spans="2:8" x14ac:dyDescent="0.25">
      <c r="B29" s="67">
        <v>1</v>
      </c>
      <c r="C29" s="68">
        <v>822</v>
      </c>
      <c r="D29" s="67" t="s">
        <v>41</v>
      </c>
      <c r="E29" s="30">
        <v>3112.29</v>
      </c>
      <c r="F29" s="30">
        <v>-3607.13</v>
      </c>
      <c r="G29" s="30">
        <v>0</v>
      </c>
      <c r="H29" s="30">
        <v>0</v>
      </c>
    </row>
    <row r="30" spans="2:8" x14ac:dyDescent="0.25">
      <c r="B30" s="67">
        <v>1</v>
      </c>
      <c r="C30" s="68">
        <v>1003</v>
      </c>
      <c r="D30" s="67" t="s">
        <v>43</v>
      </c>
      <c r="E30" s="30">
        <v>996.12</v>
      </c>
      <c r="F30" s="30">
        <v>-1897.83</v>
      </c>
      <c r="G30" s="30">
        <v>47.5</v>
      </c>
      <c r="H30" s="30">
        <v>-31.25</v>
      </c>
    </row>
    <row r="31" spans="2:8" x14ac:dyDescent="0.25">
      <c r="B31" s="28">
        <v>1</v>
      </c>
      <c r="C31" s="29">
        <v>903</v>
      </c>
      <c r="D31" s="28" t="s">
        <v>45</v>
      </c>
      <c r="E31" s="30">
        <v>181.44</v>
      </c>
      <c r="F31" s="30">
        <v>-181.44</v>
      </c>
      <c r="G31" s="30">
        <v>0</v>
      </c>
      <c r="H31" s="30">
        <v>0</v>
      </c>
    </row>
    <row r="32" spans="2:8" x14ac:dyDescent="0.25">
      <c r="B32" s="28">
        <v>1</v>
      </c>
      <c r="C32" s="29">
        <v>792</v>
      </c>
      <c r="D32" s="28" t="s">
        <v>301</v>
      </c>
      <c r="E32" s="30">
        <v>1039.04</v>
      </c>
      <c r="F32" s="30">
        <v>-1392.47</v>
      </c>
      <c r="G32" s="30">
        <v>0</v>
      </c>
      <c r="H32" s="30">
        <v>0</v>
      </c>
    </row>
    <row r="33" spans="2:8" x14ac:dyDescent="0.25">
      <c r="B33" s="28">
        <v>1</v>
      </c>
      <c r="C33" s="29">
        <v>634</v>
      </c>
      <c r="D33" s="28" t="s">
        <v>48</v>
      </c>
      <c r="E33" s="30">
        <v>456.09000000000003</v>
      </c>
      <c r="F33" s="30">
        <v>-280.32</v>
      </c>
      <c r="G33" s="30">
        <v>0</v>
      </c>
      <c r="H33" s="30">
        <v>0</v>
      </c>
    </row>
    <row r="34" spans="2:8" x14ac:dyDescent="0.25">
      <c r="B34" s="28">
        <v>1</v>
      </c>
      <c r="C34" s="29">
        <v>664</v>
      </c>
      <c r="D34" s="28" t="s">
        <v>49</v>
      </c>
      <c r="E34" s="30">
        <v>4797.1799999999994</v>
      </c>
      <c r="F34" s="30">
        <v>-3096.94</v>
      </c>
      <c r="G34" s="30">
        <v>0</v>
      </c>
      <c r="H34" s="30">
        <v>0</v>
      </c>
    </row>
    <row r="35" spans="2:8" x14ac:dyDescent="0.25">
      <c r="B35" s="28">
        <v>1</v>
      </c>
      <c r="C35" s="29">
        <v>580</v>
      </c>
      <c r="D35" s="28" t="s">
        <v>50</v>
      </c>
      <c r="E35" s="30">
        <v>471.25</v>
      </c>
      <c r="F35" s="30">
        <v>-473.75</v>
      </c>
      <c r="G35" s="30">
        <v>48.75</v>
      </c>
      <c r="H35" s="30">
        <v>-48.75</v>
      </c>
    </row>
    <row r="36" spans="2:8" x14ac:dyDescent="0.25">
      <c r="B36" s="28">
        <v>1</v>
      </c>
      <c r="C36" s="29">
        <v>225</v>
      </c>
      <c r="D36" s="28" t="s">
        <v>51</v>
      </c>
      <c r="E36" s="30">
        <v>691.94</v>
      </c>
      <c r="F36" s="30">
        <v>-855.18000000000006</v>
      </c>
      <c r="G36" s="30">
        <v>0</v>
      </c>
      <c r="H36" s="30">
        <v>0</v>
      </c>
    </row>
    <row r="37" spans="2:8" x14ac:dyDescent="0.25">
      <c r="B37" s="28">
        <v>1</v>
      </c>
      <c r="C37" s="29">
        <v>1029</v>
      </c>
      <c r="D37" s="28" t="s">
        <v>53</v>
      </c>
      <c r="E37" s="30">
        <v>2458.6400000000003</v>
      </c>
      <c r="F37" s="30">
        <v>-1338.1599999999999</v>
      </c>
      <c r="G37" s="30">
        <v>0</v>
      </c>
      <c r="H37" s="30">
        <v>0</v>
      </c>
    </row>
    <row r="38" spans="2:8" x14ac:dyDescent="0.25">
      <c r="B38" s="28">
        <v>1</v>
      </c>
      <c r="C38" s="29">
        <v>197</v>
      </c>
      <c r="D38" s="28" t="s">
        <v>55</v>
      </c>
      <c r="E38" s="30">
        <v>2820.73</v>
      </c>
      <c r="F38" s="30">
        <v>-2820.73</v>
      </c>
      <c r="G38" s="30">
        <v>92.5</v>
      </c>
      <c r="H38" s="30">
        <v>-40</v>
      </c>
    </row>
    <row r="39" spans="2:8" x14ac:dyDescent="0.25">
      <c r="B39" s="28">
        <v>1</v>
      </c>
      <c r="C39" s="29">
        <v>793</v>
      </c>
      <c r="D39" s="28" t="s">
        <v>57</v>
      </c>
      <c r="E39" s="30">
        <v>1298.3800000000001</v>
      </c>
      <c r="F39" s="30">
        <v>-1298.3800000000001</v>
      </c>
      <c r="G39" s="30">
        <v>0</v>
      </c>
      <c r="H39" s="30">
        <v>0</v>
      </c>
    </row>
    <row r="40" spans="2:8" x14ac:dyDescent="0.25">
      <c r="B40" s="28">
        <v>1</v>
      </c>
      <c r="C40" s="29">
        <v>322</v>
      </c>
      <c r="D40" s="28" t="s">
        <v>58</v>
      </c>
      <c r="E40" s="30">
        <v>2421.16</v>
      </c>
      <c r="F40" s="30">
        <v>-2196.0699999999997</v>
      </c>
      <c r="G40" s="30">
        <v>117.5</v>
      </c>
      <c r="H40" s="30">
        <v>-106.25</v>
      </c>
    </row>
    <row r="41" spans="2:8" x14ac:dyDescent="0.25">
      <c r="B41" s="28">
        <v>1</v>
      </c>
      <c r="C41" s="29">
        <v>270</v>
      </c>
      <c r="D41" s="28" t="s">
        <v>303</v>
      </c>
      <c r="E41" s="30">
        <v>1367.13</v>
      </c>
      <c r="F41" s="30">
        <v>-621.77</v>
      </c>
      <c r="G41" s="30">
        <v>112.5</v>
      </c>
      <c r="H41" s="30">
        <v>-43.75</v>
      </c>
    </row>
    <row r="42" spans="2:8" x14ac:dyDescent="0.25">
      <c r="B42" s="28">
        <v>1</v>
      </c>
      <c r="C42" s="29">
        <v>665</v>
      </c>
      <c r="D42" s="28" t="s">
        <v>60</v>
      </c>
      <c r="E42" s="30">
        <v>8683.9500000000007</v>
      </c>
      <c r="F42" s="30">
        <v>-9452.56</v>
      </c>
      <c r="G42" s="30">
        <v>0</v>
      </c>
      <c r="H42" s="30">
        <v>0</v>
      </c>
    </row>
    <row r="43" spans="2:8" x14ac:dyDescent="0.25">
      <c r="B43" s="28">
        <v>1</v>
      </c>
      <c r="C43" s="29">
        <v>96</v>
      </c>
      <c r="D43" s="28" t="s">
        <v>61</v>
      </c>
      <c r="E43" s="30">
        <v>1133.9399999999998</v>
      </c>
      <c r="F43" s="30">
        <v>-1126.77</v>
      </c>
      <c r="G43" s="30">
        <v>8.75</v>
      </c>
      <c r="H43" s="30">
        <v>-8.75</v>
      </c>
    </row>
    <row r="44" spans="2:8" x14ac:dyDescent="0.25">
      <c r="B44" s="28">
        <v>1</v>
      </c>
      <c r="C44" s="29">
        <v>216</v>
      </c>
      <c r="D44" s="28" t="s">
        <v>63</v>
      </c>
      <c r="E44" s="30">
        <v>806.65</v>
      </c>
      <c r="F44" s="30">
        <v>-656.37</v>
      </c>
      <c r="G44" s="30">
        <v>0</v>
      </c>
      <c r="H44" s="30">
        <v>0</v>
      </c>
    </row>
    <row r="45" spans="2:8" x14ac:dyDescent="0.25">
      <c r="B45" s="28">
        <v>1</v>
      </c>
      <c r="C45" s="29">
        <v>794</v>
      </c>
      <c r="D45" s="28" t="s">
        <v>65</v>
      </c>
      <c r="E45" s="30">
        <v>1436.58</v>
      </c>
      <c r="F45" s="30">
        <v>-952.86</v>
      </c>
      <c r="G45" s="30">
        <v>0</v>
      </c>
      <c r="H45" s="30">
        <v>0</v>
      </c>
    </row>
    <row r="46" spans="2:8" x14ac:dyDescent="0.25">
      <c r="B46" s="28">
        <v>1</v>
      </c>
      <c r="C46" s="29">
        <v>739</v>
      </c>
      <c r="D46" s="28" t="s">
        <v>66</v>
      </c>
      <c r="E46" s="30">
        <v>386.5</v>
      </c>
      <c r="F46" s="30">
        <v>-233.88</v>
      </c>
      <c r="G46" s="30">
        <v>10</v>
      </c>
      <c r="H46" s="30">
        <v>-7.5</v>
      </c>
    </row>
    <row r="47" spans="2:8" x14ac:dyDescent="0.25">
      <c r="B47" s="28">
        <v>1</v>
      </c>
      <c r="C47" s="29">
        <v>286</v>
      </c>
      <c r="D47" s="28" t="s">
        <v>67</v>
      </c>
      <c r="E47" s="30">
        <v>647.82000000000005</v>
      </c>
      <c r="F47" s="30">
        <v>-1064.8200000000002</v>
      </c>
      <c r="G47" s="30">
        <v>0</v>
      </c>
      <c r="H47" s="30">
        <v>0</v>
      </c>
    </row>
    <row r="48" spans="2:8" x14ac:dyDescent="0.25">
      <c r="B48" s="28">
        <v>1</v>
      </c>
      <c r="C48" s="29">
        <v>851</v>
      </c>
      <c r="D48" s="28" t="s">
        <v>68</v>
      </c>
      <c r="E48" s="30">
        <v>7160.63</v>
      </c>
      <c r="F48" s="30">
        <v>-1221.75</v>
      </c>
      <c r="G48" s="30">
        <v>311.25</v>
      </c>
      <c r="H48" s="30">
        <v>-281.25</v>
      </c>
    </row>
    <row r="49" spans="2:8" x14ac:dyDescent="0.25">
      <c r="B49" s="28">
        <v>1</v>
      </c>
      <c r="C49" s="29">
        <v>581</v>
      </c>
      <c r="D49" s="28" t="s">
        <v>69</v>
      </c>
      <c r="E49" s="30">
        <v>673.88</v>
      </c>
      <c r="F49" s="30">
        <v>-673.88</v>
      </c>
      <c r="G49" s="30">
        <v>5</v>
      </c>
      <c r="H49" s="30">
        <v>-5</v>
      </c>
    </row>
    <row r="50" spans="2:8" x14ac:dyDescent="0.25">
      <c r="B50" s="28">
        <v>1</v>
      </c>
      <c r="C50" s="29">
        <v>681</v>
      </c>
      <c r="D50" s="28" t="s">
        <v>70</v>
      </c>
      <c r="E50" s="30">
        <v>3492.39</v>
      </c>
      <c r="F50" s="30">
        <v>-1991.77</v>
      </c>
      <c r="G50" s="30">
        <v>0</v>
      </c>
      <c r="H50" s="30">
        <v>0</v>
      </c>
    </row>
    <row r="51" spans="2:8" x14ac:dyDescent="0.25">
      <c r="B51" s="28">
        <v>1</v>
      </c>
      <c r="C51" s="29">
        <v>103</v>
      </c>
      <c r="D51" s="28" t="s">
        <v>71</v>
      </c>
      <c r="E51" s="30">
        <v>331.6</v>
      </c>
      <c r="F51" s="30">
        <v>-392.70000000000005</v>
      </c>
      <c r="G51" s="30">
        <v>0</v>
      </c>
      <c r="H51" s="30">
        <v>0</v>
      </c>
    </row>
    <row r="52" spans="2:8" x14ac:dyDescent="0.25">
      <c r="B52" s="28">
        <v>1</v>
      </c>
      <c r="C52" s="29">
        <v>781</v>
      </c>
      <c r="D52" s="28" t="s">
        <v>72</v>
      </c>
      <c r="E52" s="30">
        <v>639.27</v>
      </c>
      <c r="F52" s="30">
        <v>-96.78</v>
      </c>
      <c r="G52" s="30">
        <v>0</v>
      </c>
      <c r="H52" s="30">
        <v>0</v>
      </c>
    </row>
    <row r="53" spans="2:8" x14ac:dyDescent="0.25">
      <c r="B53" s="28">
        <v>1</v>
      </c>
      <c r="C53" s="29">
        <v>1025</v>
      </c>
      <c r="D53" s="28" t="s">
        <v>73</v>
      </c>
      <c r="E53" s="30">
        <v>177.56</v>
      </c>
      <c r="F53" s="30">
        <v>-113.04</v>
      </c>
      <c r="G53" s="30">
        <v>0</v>
      </c>
      <c r="H53" s="30">
        <v>0</v>
      </c>
    </row>
    <row r="54" spans="2:8" x14ac:dyDescent="0.25">
      <c r="B54" s="28">
        <v>1</v>
      </c>
      <c r="C54" s="29">
        <v>276</v>
      </c>
      <c r="D54" s="28" t="s">
        <v>304</v>
      </c>
      <c r="E54" s="30">
        <v>3246</v>
      </c>
      <c r="F54" s="30">
        <v>-1623</v>
      </c>
      <c r="G54" s="30">
        <v>0</v>
      </c>
      <c r="H54" s="30">
        <v>0</v>
      </c>
    </row>
    <row r="55" spans="2:8" x14ac:dyDescent="0.25">
      <c r="B55" s="28">
        <v>1</v>
      </c>
      <c r="C55" s="29">
        <v>852</v>
      </c>
      <c r="D55" s="28" t="s">
        <v>76</v>
      </c>
      <c r="E55" s="30">
        <v>502.43000000000006</v>
      </c>
      <c r="F55" s="30">
        <v>-502.42999999999995</v>
      </c>
      <c r="G55" s="30">
        <v>0</v>
      </c>
      <c r="H55" s="30">
        <v>0</v>
      </c>
    </row>
    <row r="56" spans="2:8" x14ac:dyDescent="0.25">
      <c r="B56" s="28">
        <v>1</v>
      </c>
      <c r="C56" s="29">
        <v>217</v>
      </c>
      <c r="D56" s="28" t="s">
        <v>77</v>
      </c>
      <c r="E56" s="30">
        <v>236.94</v>
      </c>
      <c r="F56" s="30">
        <v>-188.55</v>
      </c>
      <c r="G56" s="30">
        <v>0</v>
      </c>
      <c r="H56" s="30">
        <v>0</v>
      </c>
    </row>
    <row r="57" spans="2:8" x14ac:dyDescent="0.25">
      <c r="B57" s="28">
        <v>1</v>
      </c>
      <c r="C57" s="29">
        <v>1168</v>
      </c>
      <c r="D57" s="28" t="s">
        <v>78</v>
      </c>
      <c r="E57" s="30">
        <v>549</v>
      </c>
      <c r="F57" s="30">
        <v>0</v>
      </c>
      <c r="G57" s="30">
        <v>0</v>
      </c>
      <c r="H57" s="30">
        <v>0</v>
      </c>
    </row>
    <row r="58" spans="2:8" x14ac:dyDescent="0.25">
      <c r="B58" s="28">
        <v>1</v>
      </c>
      <c r="C58" s="29">
        <v>426</v>
      </c>
      <c r="D58" s="28" t="s">
        <v>79</v>
      </c>
      <c r="E58" s="30">
        <v>406.30999999999995</v>
      </c>
      <c r="F58" s="30">
        <v>-954.61</v>
      </c>
      <c r="G58" s="30">
        <v>0</v>
      </c>
      <c r="H58" s="30">
        <v>0</v>
      </c>
    </row>
    <row r="59" spans="2:8" x14ac:dyDescent="0.25">
      <c r="B59" s="28">
        <v>1</v>
      </c>
      <c r="C59" s="29">
        <v>1342</v>
      </c>
      <c r="D59" s="28" t="s">
        <v>305</v>
      </c>
      <c r="E59" s="30">
        <v>32.26</v>
      </c>
      <c r="F59" s="30">
        <v>-162.72</v>
      </c>
      <c r="G59" s="30">
        <v>0</v>
      </c>
      <c r="H59" s="30">
        <v>0</v>
      </c>
    </row>
    <row r="60" spans="2:8" x14ac:dyDescent="0.25">
      <c r="B60" s="28">
        <v>1</v>
      </c>
      <c r="C60" s="29">
        <v>393</v>
      </c>
      <c r="D60" s="28" t="s">
        <v>83</v>
      </c>
      <c r="E60" s="30">
        <v>343.94</v>
      </c>
      <c r="F60" s="30">
        <v>-521.84</v>
      </c>
      <c r="G60" s="30">
        <v>11.25</v>
      </c>
      <c r="H60" s="30">
        <v>-10</v>
      </c>
    </row>
    <row r="61" spans="2:8" x14ac:dyDescent="0.25">
      <c r="B61" s="28">
        <v>1</v>
      </c>
      <c r="C61" s="29">
        <v>367</v>
      </c>
      <c r="D61" s="28" t="s">
        <v>84</v>
      </c>
      <c r="E61" s="30">
        <v>328.18</v>
      </c>
      <c r="F61" s="30">
        <v>-328.18</v>
      </c>
      <c r="G61" s="30">
        <v>2.5</v>
      </c>
      <c r="H61" s="30">
        <v>-2.5</v>
      </c>
    </row>
    <row r="62" spans="2:8" x14ac:dyDescent="0.25">
      <c r="B62" s="28">
        <v>1</v>
      </c>
      <c r="C62" s="29">
        <v>356</v>
      </c>
      <c r="D62" s="28" t="s">
        <v>85</v>
      </c>
      <c r="E62" s="30">
        <v>1268.48</v>
      </c>
      <c r="F62" s="30">
        <v>-825.07999999999993</v>
      </c>
      <c r="G62" s="30">
        <v>0</v>
      </c>
      <c r="H62" s="30">
        <v>0</v>
      </c>
    </row>
    <row r="63" spans="2:8" x14ac:dyDescent="0.25">
      <c r="B63" s="28">
        <v>1</v>
      </c>
      <c r="C63" s="29">
        <v>1013</v>
      </c>
      <c r="D63" s="28" t="s">
        <v>307</v>
      </c>
      <c r="E63" s="30">
        <v>648.51</v>
      </c>
      <c r="F63" s="30">
        <v>-429.66</v>
      </c>
      <c r="G63" s="30">
        <v>7.5</v>
      </c>
      <c r="H63" s="30">
        <v>-2.5</v>
      </c>
    </row>
    <row r="64" spans="2:8" x14ac:dyDescent="0.25">
      <c r="B64" s="28">
        <v>1</v>
      </c>
      <c r="C64" s="29">
        <v>323</v>
      </c>
      <c r="D64" s="28" t="s">
        <v>89</v>
      </c>
      <c r="E64" s="30">
        <v>238.47999999999996</v>
      </c>
      <c r="F64" s="30">
        <v>-306.94</v>
      </c>
      <c r="G64" s="30">
        <v>0</v>
      </c>
      <c r="H64" s="30">
        <v>0</v>
      </c>
    </row>
    <row r="65" spans="2:8" x14ac:dyDescent="0.25">
      <c r="B65" s="28">
        <v>1</v>
      </c>
      <c r="C65" s="29">
        <v>368</v>
      </c>
      <c r="D65" s="28" t="s">
        <v>91</v>
      </c>
      <c r="E65" s="30">
        <v>238.14</v>
      </c>
      <c r="F65" s="30">
        <v>-380.46</v>
      </c>
      <c r="G65" s="30">
        <v>0</v>
      </c>
      <c r="H65" s="30">
        <v>0</v>
      </c>
    </row>
    <row r="66" spans="2:8" x14ac:dyDescent="0.25">
      <c r="B66" s="28">
        <v>1</v>
      </c>
      <c r="C66" s="29">
        <v>332</v>
      </c>
      <c r="D66" s="28" t="s">
        <v>92</v>
      </c>
      <c r="E66" s="30">
        <v>4192.72</v>
      </c>
      <c r="F66" s="30">
        <v>-5473.33</v>
      </c>
      <c r="G66" s="30">
        <v>0</v>
      </c>
      <c r="H66" s="30">
        <v>0</v>
      </c>
    </row>
    <row r="67" spans="2:8" x14ac:dyDescent="0.25">
      <c r="B67" s="28">
        <v>1</v>
      </c>
      <c r="C67" s="29">
        <v>1019</v>
      </c>
      <c r="D67" s="28" t="s">
        <v>96</v>
      </c>
      <c r="E67" s="30">
        <v>4178.09</v>
      </c>
      <c r="F67" s="30">
        <v>-2740.9500000000003</v>
      </c>
      <c r="G67" s="30">
        <v>0</v>
      </c>
      <c r="H67" s="30">
        <v>0</v>
      </c>
    </row>
    <row r="68" spans="2:8" x14ac:dyDescent="0.25">
      <c r="B68" s="28">
        <v>1</v>
      </c>
      <c r="C68" s="29">
        <v>264</v>
      </c>
      <c r="D68" s="28" t="s">
        <v>97</v>
      </c>
      <c r="E68" s="30">
        <v>322.73</v>
      </c>
      <c r="F68" s="30">
        <v>-80.650000000000006</v>
      </c>
      <c r="G68" s="30">
        <v>6.25</v>
      </c>
      <c r="H68" s="30">
        <v>-6.25</v>
      </c>
    </row>
    <row r="69" spans="2:8" x14ac:dyDescent="0.25">
      <c r="B69" s="28">
        <v>1</v>
      </c>
      <c r="C69" s="29">
        <v>330</v>
      </c>
      <c r="D69" s="28" t="s">
        <v>309</v>
      </c>
      <c r="E69" s="30">
        <v>1577.7600000000002</v>
      </c>
      <c r="F69" s="30">
        <v>-1185.6500000000001</v>
      </c>
      <c r="G69" s="30">
        <v>0</v>
      </c>
      <c r="H69" s="30">
        <v>0</v>
      </c>
    </row>
    <row r="70" spans="2:8" x14ac:dyDescent="0.25">
      <c r="B70" s="28">
        <v>1</v>
      </c>
      <c r="C70" s="29">
        <v>333</v>
      </c>
      <c r="D70" s="28" t="s">
        <v>101</v>
      </c>
      <c r="E70" s="30">
        <v>1463.4</v>
      </c>
      <c r="F70" s="30">
        <v>-1880.4</v>
      </c>
      <c r="G70" s="30">
        <v>0</v>
      </c>
      <c r="H70" s="30">
        <v>0</v>
      </c>
    </row>
    <row r="71" spans="2:8" x14ac:dyDescent="0.25">
      <c r="B71" s="28">
        <v>1</v>
      </c>
      <c r="C71" s="29">
        <v>827</v>
      </c>
      <c r="D71" s="28" t="s">
        <v>102</v>
      </c>
      <c r="E71" s="30">
        <v>242.42000000000002</v>
      </c>
      <c r="F71" s="30">
        <v>-64.52</v>
      </c>
      <c r="G71" s="30">
        <v>0</v>
      </c>
      <c r="H71" s="30">
        <v>0</v>
      </c>
    </row>
    <row r="72" spans="2:8" x14ac:dyDescent="0.25">
      <c r="B72" s="28">
        <v>1</v>
      </c>
      <c r="C72" s="29">
        <v>1020</v>
      </c>
      <c r="D72" s="28" t="s">
        <v>104</v>
      </c>
      <c r="E72" s="30">
        <v>16883.109999999982</v>
      </c>
      <c r="F72" s="30">
        <v>-58.26</v>
      </c>
      <c r="G72" s="30">
        <v>0</v>
      </c>
      <c r="H72" s="30">
        <v>0</v>
      </c>
    </row>
    <row r="73" spans="2:8" x14ac:dyDescent="0.25">
      <c r="B73" s="28">
        <v>1</v>
      </c>
      <c r="C73" s="29">
        <v>199</v>
      </c>
      <c r="D73" s="28" t="s">
        <v>105</v>
      </c>
      <c r="E73" s="30">
        <v>11787.48</v>
      </c>
      <c r="F73" s="30">
        <v>-10888.27</v>
      </c>
      <c r="G73" s="30">
        <v>0</v>
      </c>
      <c r="H73" s="30">
        <v>0</v>
      </c>
    </row>
    <row r="74" spans="2:8" x14ac:dyDescent="0.25">
      <c r="B74" s="28">
        <v>1</v>
      </c>
      <c r="C74" s="29">
        <v>853</v>
      </c>
      <c r="D74" s="28" t="s">
        <v>106</v>
      </c>
      <c r="E74" s="30">
        <v>512.54999999999995</v>
      </c>
      <c r="F74" s="30">
        <v>-512.54999999999995</v>
      </c>
      <c r="G74" s="30">
        <v>30</v>
      </c>
      <c r="H74" s="30">
        <v>-27.5</v>
      </c>
    </row>
    <row r="75" spans="2:8" x14ac:dyDescent="0.25">
      <c r="B75" s="28">
        <v>1</v>
      </c>
      <c r="C75" s="29">
        <v>222</v>
      </c>
      <c r="D75" s="28" t="s">
        <v>108</v>
      </c>
      <c r="E75" s="30">
        <v>4689.0599999999995</v>
      </c>
      <c r="F75" s="30">
        <v>-2181.61</v>
      </c>
      <c r="G75" s="30">
        <v>137.5</v>
      </c>
      <c r="H75" s="30">
        <v>-132.5</v>
      </c>
    </row>
    <row r="76" spans="2:8" x14ac:dyDescent="0.25">
      <c r="B76" s="28">
        <v>1</v>
      </c>
      <c r="C76" s="29">
        <v>904</v>
      </c>
      <c r="D76" s="28" t="s">
        <v>109</v>
      </c>
      <c r="E76" s="30">
        <v>411.72</v>
      </c>
      <c r="F76" s="30">
        <v>-463.04</v>
      </c>
      <c r="G76" s="30">
        <v>27.5</v>
      </c>
      <c r="H76" s="30">
        <v>-22.5</v>
      </c>
    </row>
    <row r="77" spans="2:8" x14ac:dyDescent="0.25">
      <c r="B77" s="28">
        <v>1</v>
      </c>
      <c r="C77" s="29">
        <v>262</v>
      </c>
      <c r="D77" s="28" t="s">
        <v>110</v>
      </c>
      <c r="E77" s="30">
        <v>499.38</v>
      </c>
      <c r="F77" s="30">
        <v>0</v>
      </c>
      <c r="G77" s="30">
        <v>0</v>
      </c>
      <c r="H77" s="30">
        <v>0</v>
      </c>
    </row>
    <row r="78" spans="2:8" x14ac:dyDescent="0.25">
      <c r="B78" s="28">
        <v>1</v>
      </c>
      <c r="C78" s="29">
        <v>798</v>
      </c>
      <c r="D78" s="28" t="s">
        <v>112</v>
      </c>
      <c r="E78" s="30">
        <v>734.04</v>
      </c>
      <c r="F78" s="30">
        <v>-262.46999999999997</v>
      </c>
      <c r="G78" s="30">
        <v>52.5</v>
      </c>
      <c r="H78" s="30">
        <v>-37.5</v>
      </c>
    </row>
    <row r="79" spans="2:8" x14ac:dyDescent="0.25">
      <c r="B79" s="28">
        <v>1</v>
      </c>
      <c r="C79" s="29">
        <v>671</v>
      </c>
      <c r="D79" s="28" t="s">
        <v>114</v>
      </c>
      <c r="E79" s="30">
        <v>1957.23</v>
      </c>
      <c r="F79" s="30">
        <v>-3771.51</v>
      </c>
      <c r="G79" s="30">
        <v>0</v>
      </c>
      <c r="H79" s="30">
        <v>0</v>
      </c>
    </row>
    <row r="80" spans="2:8" x14ac:dyDescent="0.25">
      <c r="B80" s="28">
        <v>1</v>
      </c>
      <c r="C80" s="29">
        <v>824</v>
      </c>
      <c r="D80" s="28" t="s">
        <v>115</v>
      </c>
      <c r="E80" s="30">
        <v>80.650000000000006</v>
      </c>
      <c r="F80" s="30">
        <v>-129.04000000000002</v>
      </c>
      <c r="G80" s="30">
        <v>0</v>
      </c>
      <c r="H80" s="30">
        <v>0</v>
      </c>
    </row>
    <row r="81" spans="2:8" x14ac:dyDescent="0.25">
      <c r="B81" s="28">
        <v>1</v>
      </c>
      <c r="C81" s="29">
        <v>887</v>
      </c>
      <c r="D81" s="28" t="s">
        <v>117</v>
      </c>
      <c r="E81" s="30">
        <v>353.67</v>
      </c>
      <c r="F81" s="30">
        <v>-175.77</v>
      </c>
      <c r="G81" s="30">
        <v>0</v>
      </c>
      <c r="H81" s="30">
        <v>0</v>
      </c>
    </row>
    <row r="82" spans="2:8" x14ac:dyDescent="0.25">
      <c r="B82" s="28">
        <v>1</v>
      </c>
      <c r="C82" s="29">
        <v>324</v>
      </c>
      <c r="D82" s="28" t="s">
        <v>118</v>
      </c>
      <c r="E82" s="30">
        <v>351.52</v>
      </c>
      <c r="F82" s="30">
        <v>-448.29999999999995</v>
      </c>
      <c r="G82" s="30">
        <v>0</v>
      </c>
      <c r="H82" s="30">
        <v>0</v>
      </c>
    </row>
    <row r="83" spans="2:8" x14ac:dyDescent="0.25">
      <c r="B83" s="28">
        <v>1</v>
      </c>
      <c r="C83" s="29">
        <v>888</v>
      </c>
      <c r="D83" s="28" t="s">
        <v>119</v>
      </c>
      <c r="E83" s="30">
        <v>322.83</v>
      </c>
      <c r="F83" s="30">
        <v>-329.11</v>
      </c>
      <c r="G83" s="30">
        <v>2.5</v>
      </c>
      <c r="H83" s="30">
        <v>-2.5</v>
      </c>
    </row>
    <row r="84" spans="2:8" x14ac:dyDescent="0.25">
      <c r="B84" s="28">
        <v>1</v>
      </c>
      <c r="C84" s="29">
        <v>1179</v>
      </c>
      <c r="D84" s="28" t="s">
        <v>120</v>
      </c>
      <c r="E84" s="30">
        <v>1096.43</v>
      </c>
      <c r="F84" s="30">
        <v>-1096.6300000000001</v>
      </c>
      <c r="G84" s="30">
        <v>0</v>
      </c>
      <c r="H84" s="30">
        <v>0</v>
      </c>
    </row>
    <row r="85" spans="2:8" x14ac:dyDescent="0.25">
      <c r="B85" s="28">
        <v>1</v>
      </c>
      <c r="C85" s="29">
        <v>597</v>
      </c>
      <c r="D85" s="28" t="s">
        <v>121</v>
      </c>
      <c r="E85" s="30">
        <v>226.8</v>
      </c>
      <c r="F85" s="30">
        <v>-226.8</v>
      </c>
      <c r="G85" s="30">
        <v>0</v>
      </c>
      <c r="H85" s="30">
        <v>0</v>
      </c>
    </row>
    <row r="86" spans="2:8" x14ac:dyDescent="0.25">
      <c r="B86" s="28">
        <v>1</v>
      </c>
      <c r="C86" s="29">
        <v>280</v>
      </c>
      <c r="D86" s="28" t="s">
        <v>122</v>
      </c>
      <c r="E86" s="30">
        <v>375.87</v>
      </c>
      <c r="F86" s="30">
        <v>-1490.5</v>
      </c>
      <c r="G86" s="30">
        <v>101.25</v>
      </c>
      <c r="H86" s="30">
        <v>0</v>
      </c>
    </row>
    <row r="87" spans="2:8" x14ac:dyDescent="0.25">
      <c r="B87" s="28">
        <v>1</v>
      </c>
      <c r="C87" s="29">
        <v>666</v>
      </c>
      <c r="D87" s="28" t="s">
        <v>123</v>
      </c>
      <c r="E87" s="30">
        <v>2009.68</v>
      </c>
      <c r="F87" s="30">
        <v>-2009.6800000000003</v>
      </c>
      <c r="G87" s="30">
        <v>50</v>
      </c>
      <c r="H87" s="30">
        <v>-50</v>
      </c>
    </row>
    <row r="88" spans="2:8" x14ac:dyDescent="0.25">
      <c r="B88" s="28">
        <v>1</v>
      </c>
      <c r="C88" s="29">
        <v>1021</v>
      </c>
      <c r="D88" s="28" t="s">
        <v>312</v>
      </c>
      <c r="E88" s="30">
        <v>1704.73</v>
      </c>
      <c r="F88" s="30">
        <v>-1586.89</v>
      </c>
      <c r="G88" s="30">
        <v>0</v>
      </c>
      <c r="H88" s="30">
        <v>0</v>
      </c>
    </row>
    <row r="89" spans="2:8" x14ac:dyDescent="0.25">
      <c r="B89" s="28">
        <v>1</v>
      </c>
      <c r="C89" s="29">
        <v>4955</v>
      </c>
      <c r="D89" s="28" t="s">
        <v>125</v>
      </c>
      <c r="E89" s="30">
        <v>2554.0100000000002</v>
      </c>
      <c r="F89" s="30">
        <v>-3857.3500000000004</v>
      </c>
      <c r="G89" s="30">
        <v>121.25</v>
      </c>
      <c r="H89" s="30">
        <v>-62.5</v>
      </c>
    </row>
    <row r="90" spans="2:8" x14ac:dyDescent="0.25">
      <c r="B90" s="28">
        <v>1</v>
      </c>
      <c r="C90" s="29">
        <v>740</v>
      </c>
      <c r="D90" s="28" t="s">
        <v>126</v>
      </c>
      <c r="E90" s="30">
        <v>1387.52</v>
      </c>
      <c r="F90" s="30">
        <v>-1904.6</v>
      </c>
      <c r="G90" s="30">
        <v>0</v>
      </c>
      <c r="H90" s="30">
        <v>0</v>
      </c>
    </row>
    <row r="91" spans="2:8" x14ac:dyDescent="0.25">
      <c r="B91" s="28">
        <v>1</v>
      </c>
      <c r="C91" s="29">
        <v>435</v>
      </c>
      <c r="D91" s="28" t="s">
        <v>127</v>
      </c>
      <c r="E91" s="30">
        <v>725.65</v>
      </c>
      <c r="F91" s="30">
        <v>-1319.08</v>
      </c>
      <c r="G91" s="30">
        <v>0</v>
      </c>
      <c r="H91" s="30">
        <v>0</v>
      </c>
    </row>
    <row r="92" spans="2:8" x14ac:dyDescent="0.25">
      <c r="B92" s="28">
        <v>1</v>
      </c>
      <c r="C92" s="29">
        <v>218</v>
      </c>
      <c r="D92" s="28" t="s">
        <v>128</v>
      </c>
      <c r="E92" s="30">
        <v>363.61</v>
      </c>
      <c r="F92" s="30">
        <v>-510.20000000000005</v>
      </c>
      <c r="G92" s="30">
        <v>0</v>
      </c>
      <c r="H92" s="30">
        <v>0</v>
      </c>
    </row>
    <row r="93" spans="2:8" x14ac:dyDescent="0.25">
      <c r="B93" s="28">
        <v>1</v>
      </c>
      <c r="C93" s="29">
        <v>797</v>
      </c>
      <c r="D93" s="28" t="s">
        <v>129</v>
      </c>
      <c r="E93" s="30">
        <v>320.94</v>
      </c>
      <c r="F93" s="30">
        <v>-496.71000000000004</v>
      </c>
      <c r="G93" s="30">
        <v>0</v>
      </c>
      <c r="H93" s="30">
        <v>0</v>
      </c>
    </row>
    <row r="94" spans="2:8" x14ac:dyDescent="0.25">
      <c r="B94" s="28">
        <v>1</v>
      </c>
      <c r="C94" s="29">
        <v>459</v>
      </c>
      <c r="D94" s="28" t="s">
        <v>130</v>
      </c>
      <c r="E94" s="30">
        <v>1075.08</v>
      </c>
      <c r="F94" s="30">
        <v>-1125.6600000000001</v>
      </c>
      <c r="G94" s="30">
        <v>60</v>
      </c>
      <c r="H94" s="30">
        <v>0</v>
      </c>
    </row>
    <row r="95" spans="2:8" x14ac:dyDescent="0.25">
      <c r="B95" s="28">
        <v>1</v>
      </c>
      <c r="C95" s="29">
        <v>183</v>
      </c>
      <c r="D95" s="28" t="s">
        <v>132</v>
      </c>
      <c r="E95" s="30">
        <v>571.58000000000004</v>
      </c>
      <c r="F95" s="30">
        <v>-749.48</v>
      </c>
      <c r="G95" s="30">
        <v>2.5</v>
      </c>
      <c r="H95" s="30">
        <v>-2.5</v>
      </c>
    </row>
    <row r="96" spans="2:8" x14ac:dyDescent="0.25">
      <c r="B96" s="28">
        <v>1</v>
      </c>
      <c r="C96" s="29">
        <v>582</v>
      </c>
      <c r="D96" s="28" t="s">
        <v>135</v>
      </c>
      <c r="E96" s="30">
        <v>2062.8000000000002</v>
      </c>
      <c r="F96" s="30">
        <v>-2062.8000000000002</v>
      </c>
      <c r="G96" s="30">
        <v>21.25</v>
      </c>
      <c r="H96" s="30">
        <v>-21.25</v>
      </c>
    </row>
    <row r="97" spans="2:8" x14ac:dyDescent="0.25">
      <c r="B97" s="28">
        <v>1</v>
      </c>
      <c r="C97" s="29">
        <v>369</v>
      </c>
      <c r="D97" s="28" t="s">
        <v>136</v>
      </c>
      <c r="E97" s="30">
        <v>267.08</v>
      </c>
      <c r="F97" s="30">
        <v>-116.8</v>
      </c>
      <c r="G97" s="30">
        <v>2.5</v>
      </c>
      <c r="H97" s="30">
        <v>-2.5</v>
      </c>
    </row>
    <row r="98" spans="2:8" x14ac:dyDescent="0.25">
      <c r="B98" s="28">
        <v>1</v>
      </c>
      <c r="C98" s="29">
        <v>583</v>
      </c>
      <c r="D98" s="28" t="s">
        <v>313</v>
      </c>
      <c r="E98" s="30">
        <v>399.62</v>
      </c>
      <c r="F98" s="30">
        <v>-464.14</v>
      </c>
      <c r="G98" s="30">
        <v>5</v>
      </c>
      <c r="H98" s="30">
        <v>-5</v>
      </c>
    </row>
    <row r="99" spans="2:8" x14ac:dyDescent="0.25">
      <c r="B99" s="28">
        <v>1</v>
      </c>
      <c r="C99" s="29">
        <v>4581</v>
      </c>
      <c r="D99" s="28" t="s">
        <v>141</v>
      </c>
      <c r="E99" s="30">
        <v>16835.489999999994</v>
      </c>
      <c r="F99" s="30">
        <v>-944.65</v>
      </c>
      <c r="G99" s="30">
        <v>1757.5</v>
      </c>
      <c r="H99" s="30">
        <v>0</v>
      </c>
    </row>
    <row r="100" spans="2:8" x14ac:dyDescent="0.25">
      <c r="B100" s="28">
        <v>1</v>
      </c>
      <c r="C100" s="29">
        <v>101</v>
      </c>
      <c r="D100" s="28" t="s">
        <v>142</v>
      </c>
      <c r="E100" s="30">
        <v>400.53</v>
      </c>
      <c r="F100" s="30">
        <v>-367.65</v>
      </c>
      <c r="G100" s="30">
        <v>16.25</v>
      </c>
      <c r="H100" s="30">
        <v>-15</v>
      </c>
    </row>
    <row r="101" spans="2:8" x14ac:dyDescent="0.25">
      <c r="B101" s="28">
        <v>1</v>
      </c>
      <c r="C101" s="29">
        <v>281</v>
      </c>
      <c r="D101" s="28" t="s">
        <v>143</v>
      </c>
      <c r="E101" s="30">
        <v>12755.67</v>
      </c>
      <c r="F101" s="30">
        <v>-12824.5</v>
      </c>
      <c r="G101" s="30">
        <v>772.5</v>
      </c>
      <c r="H101" s="30">
        <v>-523.75</v>
      </c>
    </row>
    <row r="102" spans="2:8" x14ac:dyDescent="0.25">
      <c r="B102" s="28">
        <v>1</v>
      </c>
      <c r="C102" s="29">
        <v>5361</v>
      </c>
      <c r="D102" s="28" t="s">
        <v>144</v>
      </c>
      <c r="E102" s="30">
        <v>198.45</v>
      </c>
      <c r="F102" s="30">
        <v>-198.45</v>
      </c>
      <c r="G102" s="30">
        <v>0</v>
      </c>
      <c r="H102" s="30">
        <v>0</v>
      </c>
    </row>
    <row r="103" spans="2:8" x14ac:dyDescent="0.25">
      <c r="B103" s="28">
        <v>1</v>
      </c>
      <c r="C103" s="29">
        <v>584</v>
      </c>
      <c r="D103" s="28" t="s">
        <v>145</v>
      </c>
      <c r="E103" s="30">
        <v>253.2</v>
      </c>
      <c r="F103" s="30">
        <v>-373.98</v>
      </c>
      <c r="G103" s="30">
        <v>0</v>
      </c>
      <c r="H103" s="30">
        <v>0</v>
      </c>
    </row>
    <row r="104" spans="2:8" x14ac:dyDescent="0.25">
      <c r="B104" s="28">
        <v>1</v>
      </c>
      <c r="C104" s="29">
        <v>635</v>
      </c>
      <c r="D104" s="28" t="s">
        <v>146</v>
      </c>
      <c r="E104" s="30">
        <v>789.54</v>
      </c>
      <c r="F104" s="30">
        <v>-1000.03</v>
      </c>
      <c r="G104" s="30">
        <v>0</v>
      </c>
      <c r="H104" s="30">
        <v>0</v>
      </c>
    </row>
    <row r="105" spans="2:8" x14ac:dyDescent="0.25">
      <c r="B105" s="28">
        <v>1</v>
      </c>
      <c r="C105" s="29">
        <v>667</v>
      </c>
      <c r="D105" s="28" t="s">
        <v>148</v>
      </c>
      <c r="E105" s="30">
        <v>1609.74</v>
      </c>
      <c r="F105" s="30">
        <v>-2015.62</v>
      </c>
      <c r="G105" s="30">
        <v>0</v>
      </c>
      <c r="H105" s="30">
        <v>0</v>
      </c>
    </row>
    <row r="106" spans="2:8" x14ac:dyDescent="0.25">
      <c r="B106" s="28">
        <v>1</v>
      </c>
      <c r="C106" s="29">
        <v>683</v>
      </c>
      <c r="D106" s="28" t="s">
        <v>149</v>
      </c>
      <c r="E106" s="30">
        <v>2594.54</v>
      </c>
      <c r="F106" s="30">
        <v>-1493.28</v>
      </c>
      <c r="G106" s="30">
        <v>0</v>
      </c>
      <c r="H106" s="30">
        <v>0</v>
      </c>
    </row>
    <row r="107" spans="2:8" x14ac:dyDescent="0.25">
      <c r="B107" s="28">
        <v>1</v>
      </c>
      <c r="C107" s="29">
        <v>668</v>
      </c>
      <c r="D107" s="28" t="s">
        <v>150</v>
      </c>
      <c r="E107" s="30">
        <v>1108.9099999999999</v>
      </c>
      <c r="F107" s="30">
        <v>-1227.57</v>
      </c>
      <c r="G107" s="30">
        <v>0</v>
      </c>
      <c r="H107" s="30">
        <v>0</v>
      </c>
    </row>
    <row r="108" spans="2:8" x14ac:dyDescent="0.25">
      <c r="B108" s="28">
        <v>1</v>
      </c>
      <c r="C108" s="29">
        <v>1022</v>
      </c>
      <c r="D108" s="28" t="s">
        <v>317</v>
      </c>
      <c r="E108" s="30">
        <v>21043.609999999982</v>
      </c>
      <c r="F108" s="30">
        <v>-8262.0399999999991</v>
      </c>
      <c r="G108" s="30">
        <v>15</v>
      </c>
      <c r="H108" s="30">
        <v>-15</v>
      </c>
    </row>
    <row r="109" spans="2:8" x14ac:dyDescent="0.25">
      <c r="B109" s="28">
        <v>1</v>
      </c>
      <c r="C109" s="29">
        <v>684</v>
      </c>
      <c r="D109" s="28" t="s">
        <v>152</v>
      </c>
      <c r="E109" s="30">
        <v>308.55</v>
      </c>
      <c r="F109" s="30">
        <v>-308.55</v>
      </c>
      <c r="G109" s="30">
        <v>0</v>
      </c>
      <c r="H109" s="30">
        <v>0</v>
      </c>
    </row>
    <row r="110" spans="2:8" x14ac:dyDescent="0.25">
      <c r="B110" s="28">
        <v>1</v>
      </c>
      <c r="C110" s="29">
        <v>1026</v>
      </c>
      <c r="D110" s="28" t="s">
        <v>153</v>
      </c>
      <c r="E110" s="30">
        <v>2412.8599999999997</v>
      </c>
      <c r="F110" s="30">
        <v>-2412.86</v>
      </c>
      <c r="G110" s="30">
        <v>0</v>
      </c>
      <c r="H110" s="30">
        <v>0</v>
      </c>
    </row>
    <row r="111" spans="2:8" x14ac:dyDescent="0.25">
      <c r="B111" s="28">
        <v>1</v>
      </c>
      <c r="C111" s="29">
        <v>102</v>
      </c>
      <c r="D111" s="28" t="s">
        <v>157</v>
      </c>
      <c r="E111" s="30">
        <v>274.88</v>
      </c>
      <c r="F111" s="30">
        <v>-263.32</v>
      </c>
      <c r="G111" s="30">
        <v>46.25</v>
      </c>
      <c r="H111" s="30">
        <v>-27.5</v>
      </c>
    </row>
    <row r="112" spans="2:8" x14ac:dyDescent="0.25">
      <c r="B112" s="28">
        <v>1</v>
      </c>
      <c r="C112" s="29">
        <v>299</v>
      </c>
      <c r="D112" s="28" t="s">
        <v>158</v>
      </c>
      <c r="E112" s="30">
        <v>346.26</v>
      </c>
      <c r="F112" s="30">
        <v>0</v>
      </c>
      <c r="G112" s="30">
        <v>0</v>
      </c>
      <c r="H112" s="30">
        <v>0</v>
      </c>
    </row>
    <row r="113" spans="2:8" x14ac:dyDescent="0.25">
      <c r="B113" s="28">
        <v>1</v>
      </c>
      <c r="C113" s="29">
        <v>783</v>
      </c>
      <c r="D113" s="28" t="s">
        <v>160</v>
      </c>
      <c r="E113" s="30">
        <v>505.96</v>
      </c>
      <c r="F113" s="30">
        <v>-385.56</v>
      </c>
      <c r="G113" s="30">
        <v>0</v>
      </c>
      <c r="H113" s="30">
        <v>0</v>
      </c>
    </row>
    <row r="114" spans="2:8" x14ac:dyDescent="0.25">
      <c r="B114" s="28">
        <v>1</v>
      </c>
      <c r="C114" s="29">
        <v>305</v>
      </c>
      <c r="D114" s="28" t="s">
        <v>161</v>
      </c>
      <c r="E114" s="30">
        <v>848.91000000000008</v>
      </c>
      <c r="F114" s="30">
        <v>-1012.6599999999999</v>
      </c>
      <c r="G114" s="30">
        <v>50</v>
      </c>
      <c r="H114" s="30">
        <v>-16.25</v>
      </c>
    </row>
    <row r="115" spans="2:8" x14ac:dyDescent="0.25">
      <c r="B115" s="28">
        <v>1</v>
      </c>
      <c r="C115" s="29">
        <v>1024</v>
      </c>
      <c r="D115" s="28" t="s">
        <v>162</v>
      </c>
      <c r="E115" s="30">
        <v>1827.8400000000001</v>
      </c>
      <c r="F115" s="30">
        <v>-2094.33</v>
      </c>
      <c r="G115" s="30">
        <v>0</v>
      </c>
      <c r="H115" s="30">
        <v>0</v>
      </c>
    </row>
    <row r="116" spans="2:8" x14ac:dyDescent="0.25">
      <c r="B116" s="28">
        <v>1</v>
      </c>
      <c r="C116" s="29">
        <v>282</v>
      </c>
      <c r="D116" s="28" t="s">
        <v>163</v>
      </c>
      <c r="E116" s="30">
        <v>4245.58</v>
      </c>
      <c r="F116" s="30">
        <v>-6900.7800000000007</v>
      </c>
      <c r="G116" s="30">
        <v>1160</v>
      </c>
      <c r="H116" s="30">
        <v>-488.75</v>
      </c>
    </row>
    <row r="117" spans="2:8" x14ac:dyDescent="0.25">
      <c r="B117" s="28">
        <v>1</v>
      </c>
      <c r="C117" s="29">
        <v>4303</v>
      </c>
      <c r="D117" s="28" t="s">
        <v>164</v>
      </c>
      <c r="E117" s="30">
        <v>829.95</v>
      </c>
      <c r="F117" s="30">
        <v>-1077.52</v>
      </c>
      <c r="G117" s="30">
        <v>201.25</v>
      </c>
      <c r="H117" s="30">
        <v>-152.5</v>
      </c>
    </row>
    <row r="118" spans="2:8" x14ac:dyDescent="0.25">
      <c r="B118" s="28">
        <v>1</v>
      </c>
      <c r="C118" s="29">
        <v>370</v>
      </c>
      <c r="D118" s="28" t="s">
        <v>166</v>
      </c>
      <c r="E118" s="30">
        <v>238.14</v>
      </c>
      <c r="F118" s="30">
        <v>-238.14</v>
      </c>
      <c r="G118" s="30">
        <v>7.5</v>
      </c>
      <c r="H118" s="30">
        <v>-7.5</v>
      </c>
    </row>
    <row r="119" spans="2:8" x14ac:dyDescent="0.25">
      <c r="B119" s="28">
        <v>1</v>
      </c>
      <c r="C119" s="29">
        <v>297</v>
      </c>
      <c r="D119" s="28" t="s">
        <v>167</v>
      </c>
      <c r="E119" s="30">
        <v>13416.710000000001</v>
      </c>
      <c r="F119" s="30">
        <v>-13965.07</v>
      </c>
      <c r="G119" s="30">
        <v>0</v>
      </c>
      <c r="H119" s="30">
        <v>0</v>
      </c>
    </row>
    <row r="120" spans="2:8" x14ac:dyDescent="0.25">
      <c r="B120" s="28">
        <v>1</v>
      </c>
      <c r="C120" s="29">
        <v>248</v>
      </c>
      <c r="D120" s="28" t="s">
        <v>168</v>
      </c>
      <c r="E120" s="30">
        <v>2517.9399999999996</v>
      </c>
      <c r="F120" s="30">
        <v>-3035.02</v>
      </c>
      <c r="G120" s="30">
        <v>50</v>
      </c>
      <c r="H120" s="30">
        <v>-50</v>
      </c>
    </row>
    <row r="121" spans="2:8" x14ac:dyDescent="0.25">
      <c r="B121" s="28">
        <v>1</v>
      </c>
      <c r="C121" s="29">
        <v>227</v>
      </c>
      <c r="D121" s="28" t="s">
        <v>169</v>
      </c>
      <c r="E121" s="30">
        <v>412.15</v>
      </c>
      <c r="F121" s="30">
        <v>-412.15</v>
      </c>
      <c r="G121" s="30">
        <v>0</v>
      </c>
      <c r="H121" s="30">
        <v>0</v>
      </c>
    </row>
    <row r="122" spans="2:8" x14ac:dyDescent="0.25">
      <c r="B122" s="28">
        <v>1</v>
      </c>
      <c r="C122" s="29">
        <v>360</v>
      </c>
      <c r="D122" s="28" t="s">
        <v>170</v>
      </c>
      <c r="E122" s="30">
        <v>505.21999999999997</v>
      </c>
      <c r="F122" s="30">
        <v>-371.40999999999997</v>
      </c>
      <c r="G122" s="30">
        <v>0</v>
      </c>
      <c r="H122" s="30">
        <v>0</v>
      </c>
    </row>
    <row r="123" spans="2:8" x14ac:dyDescent="0.25">
      <c r="B123" s="28">
        <v>1</v>
      </c>
      <c r="C123" s="29">
        <v>784</v>
      </c>
      <c r="D123" s="28" t="s">
        <v>173</v>
      </c>
      <c r="E123" s="30">
        <v>869.82999999999993</v>
      </c>
      <c r="F123" s="30">
        <v>-869.82999999999993</v>
      </c>
      <c r="G123" s="30">
        <v>0</v>
      </c>
      <c r="H123" s="30">
        <v>0</v>
      </c>
    </row>
    <row r="124" spans="2:8" x14ac:dyDescent="0.25">
      <c r="B124" s="28">
        <v>1</v>
      </c>
      <c r="C124" s="29">
        <v>685</v>
      </c>
      <c r="D124" s="28" t="s">
        <v>175</v>
      </c>
      <c r="E124" s="30">
        <v>4241.24</v>
      </c>
      <c r="F124" s="30">
        <v>-4933.3799999999992</v>
      </c>
      <c r="G124" s="30">
        <v>37.5</v>
      </c>
      <c r="H124" s="30">
        <v>0</v>
      </c>
    </row>
    <row r="125" spans="2:8" x14ac:dyDescent="0.25">
      <c r="B125" s="28">
        <v>1</v>
      </c>
      <c r="C125" s="29">
        <v>585</v>
      </c>
      <c r="D125" s="28" t="s">
        <v>176</v>
      </c>
      <c r="E125" s="30">
        <v>242.42000000000002</v>
      </c>
      <c r="F125" s="30">
        <v>-242.42000000000002</v>
      </c>
      <c r="G125" s="30">
        <v>31.25</v>
      </c>
      <c r="H125" s="30">
        <v>-21.25</v>
      </c>
    </row>
    <row r="126" spans="2:8" x14ac:dyDescent="0.25">
      <c r="B126" s="28">
        <v>1</v>
      </c>
      <c r="C126" s="29">
        <v>1023</v>
      </c>
      <c r="D126" s="28" t="s">
        <v>178</v>
      </c>
      <c r="E126" s="30">
        <v>1172.8800000000001</v>
      </c>
      <c r="F126" s="30">
        <v>-1172.8800000000001</v>
      </c>
      <c r="G126" s="30">
        <v>2.5</v>
      </c>
      <c r="H126" s="30">
        <v>-2.5</v>
      </c>
    </row>
    <row r="127" spans="2:8" x14ac:dyDescent="0.25">
      <c r="B127" s="28">
        <v>1</v>
      </c>
      <c r="C127" s="29">
        <v>785</v>
      </c>
      <c r="D127" s="28" t="s">
        <v>179</v>
      </c>
      <c r="E127" s="30">
        <v>858.05000000000007</v>
      </c>
      <c r="F127" s="30">
        <v>-687.94999999999993</v>
      </c>
      <c r="G127" s="30">
        <v>0</v>
      </c>
      <c r="H127" s="30">
        <v>0</v>
      </c>
    </row>
    <row r="128" spans="2:8" x14ac:dyDescent="0.25">
      <c r="B128" s="28">
        <v>1</v>
      </c>
      <c r="C128" s="29">
        <v>340</v>
      </c>
      <c r="D128" s="28" t="s">
        <v>180</v>
      </c>
      <c r="E128" s="30">
        <v>897.57</v>
      </c>
      <c r="F128" s="30">
        <v>-897.56999999999994</v>
      </c>
      <c r="G128" s="30">
        <v>0</v>
      </c>
      <c r="H128" s="30">
        <v>0</v>
      </c>
    </row>
    <row r="129" spans="2:8" x14ac:dyDescent="0.25">
      <c r="B129" s="28">
        <v>1</v>
      </c>
      <c r="C129" s="29">
        <v>786</v>
      </c>
      <c r="D129" s="28" t="s">
        <v>181</v>
      </c>
      <c r="E129" s="30">
        <v>941.5</v>
      </c>
      <c r="F129" s="30">
        <v>-941.5</v>
      </c>
      <c r="G129" s="30">
        <v>0</v>
      </c>
      <c r="H129" s="30">
        <v>0</v>
      </c>
    </row>
    <row r="130" spans="2:8" x14ac:dyDescent="0.25">
      <c r="B130" s="28">
        <v>1</v>
      </c>
      <c r="C130" s="29">
        <v>200</v>
      </c>
      <c r="D130" s="28" t="s">
        <v>182</v>
      </c>
      <c r="E130" s="30">
        <v>3523.07</v>
      </c>
      <c r="F130" s="30">
        <v>-4948.8099999999995</v>
      </c>
      <c r="G130" s="30">
        <v>13.75</v>
      </c>
      <c r="H130" s="30">
        <v>-13.75</v>
      </c>
    </row>
    <row r="131" spans="2:8" x14ac:dyDescent="0.25">
      <c r="B131" s="28">
        <v>1</v>
      </c>
      <c r="C131" s="29">
        <v>201</v>
      </c>
      <c r="D131" s="28" t="s">
        <v>183</v>
      </c>
      <c r="E131" s="30">
        <v>851.76</v>
      </c>
      <c r="F131" s="30">
        <v>-544.83000000000004</v>
      </c>
      <c r="G131" s="30">
        <v>25</v>
      </c>
      <c r="H131" s="30">
        <v>0</v>
      </c>
    </row>
    <row r="132" spans="2:8" x14ac:dyDescent="0.25">
      <c r="B132" s="28">
        <v>1</v>
      </c>
      <c r="C132" s="29">
        <v>97</v>
      </c>
      <c r="D132" s="28" t="s">
        <v>184</v>
      </c>
      <c r="E132" s="30">
        <v>647.97</v>
      </c>
      <c r="F132" s="30">
        <v>-914.46</v>
      </c>
      <c r="G132" s="30">
        <v>1.25</v>
      </c>
      <c r="H132" s="30">
        <v>-1.25</v>
      </c>
    </row>
    <row r="133" spans="2:8" x14ac:dyDescent="0.25">
      <c r="B133" s="28">
        <v>1</v>
      </c>
      <c r="C133" s="29">
        <v>741</v>
      </c>
      <c r="D133" s="28" t="s">
        <v>186</v>
      </c>
      <c r="E133" s="30">
        <v>1209.2</v>
      </c>
      <c r="F133" s="30">
        <v>-2006.6</v>
      </c>
      <c r="G133" s="30">
        <v>0</v>
      </c>
      <c r="H133" s="30">
        <v>0</v>
      </c>
    </row>
    <row r="134" spans="2:8" x14ac:dyDescent="0.25">
      <c r="B134" s="28">
        <v>1</v>
      </c>
      <c r="C134" s="29">
        <v>186</v>
      </c>
      <c r="D134" s="28" t="s">
        <v>319</v>
      </c>
      <c r="E134" s="30">
        <v>161.30000000000001</v>
      </c>
      <c r="F134" s="30">
        <v>-109.44</v>
      </c>
      <c r="G134" s="30">
        <v>0</v>
      </c>
      <c r="H134" s="30">
        <v>0</v>
      </c>
    </row>
    <row r="135" spans="2:8" x14ac:dyDescent="0.25">
      <c r="B135" s="28">
        <v>1</v>
      </c>
      <c r="C135" s="29">
        <v>855</v>
      </c>
      <c r="D135" s="28" t="s">
        <v>190</v>
      </c>
      <c r="E135" s="30">
        <v>1211.9599999999998</v>
      </c>
      <c r="F135" s="30">
        <v>-1211.96</v>
      </c>
      <c r="G135" s="30">
        <v>0</v>
      </c>
      <c r="H135" s="30">
        <v>0</v>
      </c>
    </row>
    <row r="136" spans="2:8" x14ac:dyDescent="0.25">
      <c r="B136" s="28">
        <v>1</v>
      </c>
      <c r="C136" s="29">
        <v>336</v>
      </c>
      <c r="D136" s="28" t="s">
        <v>191</v>
      </c>
      <c r="E136" s="30">
        <v>64.52</v>
      </c>
      <c r="F136" s="30">
        <v>0</v>
      </c>
      <c r="G136" s="30">
        <v>5</v>
      </c>
      <c r="H136" s="30">
        <v>0</v>
      </c>
    </row>
    <row r="137" spans="2:8" x14ac:dyDescent="0.25">
      <c r="B137" s="28">
        <v>1</v>
      </c>
      <c r="C137" s="29">
        <v>900</v>
      </c>
      <c r="D137" s="28" t="s">
        <v>192</v>
      </c>
      <c r="E137" s="30">
        <v>768.4799999999999</v>
      </c>
      <c r="F137" s="30">
        <v>-1212.46</v>
      </c>
      <c r="G137" s="30">
        <v>217.5</v>
      </c>
      <c r="H137" s="30">
        <v>-143.75</v>
      </c>
    </row>
    <row r="138" spans="2:8" x14ac:dyDescent="0.25">
      <c r="B138" s="28">
        <v>1</v>
      </c>
      <c r="C138" s="29">
        <v>889</v>
      </c>
      <c r="D138" s="28" t="s">
        <v>193</v>
      </c>
      <c r="E138" s="30">
        <v>3810.2799999999997</v>
      </c>
      <c r="F138" s="30">
        <v>-2180.36</v>
      </c>
      <c r="G138" s="30">
        <v>143.75</v>
      </c>
      <c r="H138" s="30">
        <v>-143.75</v>
      </c>
    </row>
    <row r="139" spans="2:8" x14ac:dyDescent="0.25">
      <c r="B139" s="28">
        <v>1</v>
      </c>
      <c r="C139" s="29">
        <v>787</v>
      </c>
      <c r="D139" s="28" t="s">
        <v>196</v>
      </c>
      <c r="E139" s="30">
        <v>646.38</v>
      </c>
      <c r="F139" s="30">
        <v>-581.79</v>
      </c>
      <c r="G139" s="30">
        <v>0</v>
      </c>
      <c r="H139" s="30">
        <v>0</v>
      </c>
    </row>
    <row r="140" spans="2:8" x14ac:dyDescent="0.25">
      <c r="B140" s="28">
        <v>1</v>
      </c>
      <c r="C140" s="29">
        <v>98</v>
      </c>
      <c r="D140" s="28" t="s">
        <v>197</v>
      </c>
      <c r="E140" s="30">
        <v>318.88</v>
      </c>
      <c r="F140" s="30">
        <v>-114.75999999999999</v>
      </c>
      <c r="G140" s="30">
        <v>0</v>
      </c>
      <c r="H140" s="30">
        <v>0</v>
      </c>
    </row>
    <row r="141" spans="2:8" x14ac:dyDescent="0.25">
      <c r="B141" s="28">
        <v>1</v>
      </c>
      <c r="C141" s="29">
        <v>586</v>
      </c>
      <c r="D141" s="28" t="s">
        <v>199</v>
      </c>
      <c r="E141" s="30">
        <v>464.09999999999997</v>
      </c>
      <c r="F141" s="30">
        <v>-464.09999999999997</v>
      </c>
      <c r="G141" s="30">
        <v>0</v>
      </c>
      <c r="H141" s="30">
        <v>0</v>
      </c>
    </row>
    <row r="142" spans="2:8" x14ac:dyDescent="0.25">
      <c r="B142" s="28">
        <v>1</v>
      </c>
      <c r="C142" s="29">
        <v>223</v>
      </c>
      <c r="D142" s="28" t="s">
        <v>200</v>
      </c>
      <c r="E142" s="30">
        <v>170.1</v>
      </c>
      <c r="F142" s="30">
        <v>-170.1</v>
      </c>
      <c r="G142" s="30">
        <v>0</v>
      </c>
      <c r="H142" s="30">
        <v>0</v>
      </c>
    </row>
    <row r="143" spans="2:8" x14ac:dyDescent="0.25">
      <c r="B143" s="28">
        <v>1</v>
      </c>
      <c r="C143" s="29">
        <v>1180</v>
      </c>
      <c r="D143" s="28" t="s">
        <v>201</v>
      </c>
      <c r="E143" s="30">
        <v>365.74</v>
      </c>
      <c r="F143" s="30">
        <v>-258.39999999999998</v>
      </c>
      <c r="G143" s="30">
        <v>0</v>
      </c>
      <c r="H143" s="30">
        <v>0</v>
      </c>
    </row>
    <row r="144" spans="2:8" x14ac:dyDescent="0.25">
      <c r="B144" s="28">
        <v>1</v>
      </c>
      <c r="C144" s="29">
        <v>823</v>
      </c>
      <c r="D144" s="28" t="s">
        <v>203</v>
      </c>
      <c r="E144" s="30">
        <v>359.96000000000004</v>
      </c>
      <c r="F144" s="30">
        <v>-359.96000000000004</v>
      </c>
      <c r="G144" s="30">
        <v>0</v>
      </c>
      <c r="H144" s="30">
        <v>0</v>
      </c>
    </row>
    <row r="145" spans="2:8" x14ac:dyDescent="0.25">
      <c r="B145" s="28">
        <v>1</v>
      </c>
      <c r="C145" s="29">
        <v>295</v>
      </c>
      <c r="D145" s="28" t="s">
        <v>321</v>
      </c>
      <c r="E145" s="30">
        <v>1801.39</v>
      </c>
      <c r="F145" s="30">
        <v>-2223.96</v>
      </c>
      <c r="G145" s="30">
        <v>0</v>
      </c>
      <c r="H145" s="30">
        <v>0</v>
      </c>
    </row>
    <row r="146" spans="2:8" x14ac:dyDescent="0.25">
      <c r="B146" s="28">
        <v>1</v>
      </c>
      <c r="C146" s="29">
        <v>780</v>
      </c>
      <c r="D146" s="28" t="s">
        <v>322</v>
      </c>
      <c r="E146" s="30">
        <v>9424.4200000000092</v>
      </c>
      <c r="F146" s="30">
        <v>-10287.15</v>
      </c>
      <c r="G146" s="30">
        <v>268.75</v>
      </c>
      <c r="H146" s="30">
        <v>-173.75</v>
      </c>
    </row>
    <row r="147" spans="2:8" x14ac:dyDescent="0.25">
      <c r="B147" s="28">
        <v>1</v>
      </c>
      <c r="C147" s="29">
        <v>304</v>
      </c>
      <c r="D147" s="28" t="s">
        <v>206</v>
      </c>
      <c r="E147" s="30">
        <v>582.04</v>
      </c>
      <c r="F147" s="30">
        <v>-3375.35</v>
      </c>
      <c r="G147" s="30">
        <v>0</v>
      </c>
      <c r="H147" s="30">
        <v>0</v>
      </c>
    </row>
    <row r="148" spans="2:8" x14ac:dyDescent="0.25">
      <c r="B148" s="28">
        <v>1</v>
      </c>
      <c r="C148" s="29">
        <v>1181</v>
      </c>
      <c r="D148" s="28" t="s">
        <v>210</v>
      </c>
      <c r="E148" s="30">
        <v>425.46</v>
      </c>
      <c r="F148" s="30">
        <v>-965.5</v>
      </c>
      <c r="G148" s="30">
        <v>0</v>
      </c>
      <c r="H148" s="30">
        <v>0</v>
      </c>
    </row>
    <row r="149" spans="2:8" x14ac:dyDescent="0.25">
      <c r="B149" s="28">
        <v>1</v>
      </c>
      <c r="C149" s="29">
        <v>892</v>
      </c>
      <c r="D149" s="28" t="s">
        <v>212</v>
      </c>
      <c r="E149" s="30">
        <v>292.57</v>
      </c>
      <c r="F149" s="30">
        <v>-240.29000000000002</v>
      </c>
      <c r="G149" s="30">
        <v>0</v>
      </c>
      <c r="H149" s="30">
        <v>0</v>
      </c>
    </row>
    <row r="150" spans="2:8" x14ac:dyDescent="0.25">
      <c r="B150" s="28">
        <v>1</v>
      </c>
      <c r="C150" s="29">
        <v>590</v>
      </c>
      <c r="D150" s="28" t="s">
        <v>215</v>
      </c>
      <c r="E150" s="30">
        <v>385.52000000000004</v>
      </c>
      <c r="F150" s="30">
        <v>-272.48</v>
      </c>
      <c r="G150" s="30">
        <v>3.75</v>
      </c>
      <c r="H150" s="30">
        <v>0</v>
      </c>
    </row>
    <row r="151" spans="2:8" x14ac:dyDescent="0.25">
      <c r="B151" s="28">
        <v>1</v>
      </c>
      <c r="C151" s="29">
        <v>636</v>
      </c>
      <c r="D151" s="28" t="s">
        <v>323</v>
      </c>
      <c r="E151" s="30">
        <v>343.94</v>
      </c>
      <c r="F151" s="30">
        <v>-472.98</v>
      </c>
      <c r="G151" s="30">
        <v>0</v>
      </c>
      <c r="H151" s="30">
        <v>0</v>
      </c>
    </row>
    <row r="152" spans="2:8" x14ac:dyDescent="0.25">
      <c r="B152" s="28">
        <v>1</v>
      </c>
      <c r="C152" s="29">
        <v>184</v>
      </c>
      <c r="D152" s="28" t="s">
        <v>324</v>
      </c>
      <c r="E152" s="30">
        <v>608.81999999999994</v>
      </c>
      <c r="F152" s="30">
        <v>-759.09999999999991</v>
      </c>
      <c r="G152" s="30">
        <v>0</v>
      </c>
      <c r="H152" s="30">
        <v>0</v>
      </c>
    </row>
    <row r="153" spans="2:8" x14ac:dyDescent="0.25">
      <c r="B153" s="28">
        <v>1</v>
      </c>
      <c r="C153" s="29">
        <v>298</v>
      </c>
      <c r="D153" s="28" t="s">
        <v>219</v>
      </c>
      <c r="E153" s="30">
        <v>1571.8</v>
      </c>
      <c r="F153" s="30">
        <v>0</v>
      </c>
      <c r="G153" s="30">
        <v>237.5</v>
      </c>
      <c r="H153" s="30">
        <v>-107.5</v>
      </c>
    </row>
    <row r="154" spans="2:8" x14ac:dyDescent="0.25">
      <c r="B154" s="28">
        <v>1</v>
      </c>
      <c r="C154" s="29">
        <v>300</v>
      </c>
      <c r="D154" s="28" t="s">
        <v>221</v>
      </c>
      <c r="E154" s="30">
        <v>1717.17</v>
      </c>
      <c r="F154" s="30">
        <v>-1374.45</v>
      </c>
      <c r="G154" s="30">
        <v>0</v>
      </c>
      <c r="H154" s="30">
        <v>0</v>
      </c>
    </row>
    <row r="155" spans="2:8" x14ac:dyDescent="0.25">
      <c r="B155" s="28">
        <v>1</v>
      </c>
      <c r="C155" s="29">
        <v>897</v>
      </c>
      <c r="D155" s="28" t="s">
        <v>222</v>
      </c>
      <c r="E155" s="30">
        <v>111.18</v>
      </c>
      <c r="F155" s="30">
        <v>-281.27999999999997</v>
      </c>
      <c r="G155" s="30">
        <v>0</v>
      </c>
      <c r="H155" s="30">
        <v>0</v>
      </c>
    </row>
    <row r="156" spans="2:8" x14ac:dyDescent="0.25">
      <c r="B156" s="28">
        <v>1</v>
      </c>
      <c r="C156" s="29">
        <v>433</v>
      </c>
      <c r="D156" s="28" t="s">
        <v>223</v>
      </c>
      <c r="E156" s="30">
        <v>849.69</v>
      </c>
      <c r="F156" s="30">
        <v>-849.69</v>
      </c>
      <c r="G156" s="30">
        <v>6.25</v>
      </c>
      <c r="H156" s="30">
        <v>-6.25</v>
      </c>
    </row>
    <row r="157" spans="2:8" x14ac:dyDescent="0.25">
      <c r="B157" s="28">
        <v>1</v>
      </c>
      <c r="C157" s="29">
        <v>826</v>
      </c>
      <c r="D157" s="28" t="s">
        <v>224</v>
      </c>
      <c r="E157" s="30">
        <v>284.64</v>
      </c>
      <c r="F157" s="30">
        <v>-346.44</v>
      </c>
      <c r="G157" s="30">
        <v>0</v>
      </c>
      <c r="H157" s="30">
        <v>0</v>
      </c>
    </row>
    <row r="158" spans="2:8" x14ac:dyDescent="0.25">
      <c r="B158" s="28">
        <v>1</v>
      </c>
      <c r="C158" s="29">
        <v>203</v>
      </c>
      <c r="D158" s="28" t="s">
        <v>226</v>
      </c>
      <c r="E158" s="30">
        <v>4639.5</v>
      </c>
      <c r="F158" s="30">
        <v>-5205.92</v>
      </c>
      <c r="G158" s="30">
        <v>37.5</v>
      </c>
      <c r="H158" s="30">
        <v>-37.5</v>
      </c>
    </row>
    <row r="159" spans="2:8" x14ac:dyDescent="0.25">
      <c r="B159" s="28">
        <v>1</v>
      </c>
      <c r="C159" s="29">
        <v>204</v>
      </c>
      <c r="D159" s="28" t="s">
        <v>228</v>
      </c>
      <c r="E159" s="30">
        <v>6361.6500000000005</v>
      </c>
      <c r="F159" s="30">
        <v>-6294.4800000000014</v>
      </c>
      <c r="G159" s="30">
        <v>640</v>
      </c>
      <c r="H159" s="30">
        <v>-313.75</v>
      </c>
    </row>
    <row r="160" spans="2:8" x14ac:dyDescent="0.25">
      <c r="B160" s="28">
        <v>1</v>
      </c>
      <c r="C160" s="29">
        <v>325</v>
      </c>
      <c r="D160" s="28" t="s">
        <v>229</v>
      </c>
      <c r="E160" s="30">
        <v>849.32999999999993</v>
      </c>
      <c r="F160" s="30">
        <v>-674.87</v>
      </c>
      <c r="G160" s="30">
        <v>53.75</v>
      </c>
      <c r="H160" s="30">
        <v>-53.75</v>
      </c>
    </row>
    <row r="161" spans="2:8" x14ac:dyDescent="0.25">
      <c r="B161" s="28">
        <v>1</v>
      </c>
      <c r="C161" s="29">
        <v>779</v>
      </c>
      <c r="D161" s="28" t="s">
        <v>230</v>
      </c>
      <c r="E161" s="30">
        <v>397.9</v>
      </c>
      <c r="F161" s="30">
        <v>0</v>
      </c>
      <c r="G161" s="30">
        <v>423.75</v>
      </c>
      <c r="H161" s="30">
        <v>-306.25</v>
      </c>
    </row>
    <row r="162" spans="2:8" x14ac:dyDescent="0.25">
      <c r="B162" s="28">
        <v>1</v>
      </c>
      <c r="C162" s="29">
        <v>338</v>
      </c>
      <c r="D162" s="28" t="s">
        <v>231</v>
      </c>
      <c r="E162" s="30">
        <v>2942.34</v>
      </c>
      <c r="F162" s="30">
        <v>-2001.22</v>
      </c>
      <c r="G162" s="30">
        <v>0</v>
      </c>
      <c r="H162" s="30">
        <v>0</v>
      </c>
    </row>
    <row r="163" spans="2:8" x14ac:dyDescent="0.25">
      <c r="B163" s="28">
        <v>1</v>
      </c>
      <c r="C163" s="29">
        <v>856</v>
      </c>
      <c r="D163" s="28" t="s">
        <v>232</v>
      </c>
      <c r="E163" s="30">
        <v>941.31</v>
      </c>
      <c r="F163" s="30">
        <v>-1768.53</v>
      </c>
      <c r="G163" s="30">
        <v>0</v>
      </c>
      <c r="H163" s="30">
        <v>0</v>
      </c>
    </row>
    <row r="164" spans="2:8" x14ac:dyDescent="0.25">
      <c r="B164" s="28">
        <v>1</v>
      </c>
      <c r="C164" s="29">
        <v>284</v>
      </c>
      <c r="D164" s="28" t="s">
        <v>233</v>
      </c>
      <c r="E164" s="30">
        <v>461.48</v>
      </c>
      <c r="F164" s="30">
        <v>-461.48</v>
      </c>
      <c r="G164" s="30">
        <v>75</v>
      </c>
      <c r="H164" s="30">
        <v>-75</v>
      </c>
    </row>
    <row r="165" spans="2:8" x14ac:dyDescent="0.25">
      <c r="B165" s="28">
        <v>1</v>
      </c>
      <c r="C165" s="29">
        <v>788</v>
      </c>
      <c r="D165" s="28" t="s">
        <v>234</v>
      </c>
      <c r="E165" s="30">
        <v>1033.8000000000002</v>
      </c>
      <c r="F165" s="30">
        <v>-5.56</v>
      </c>
      <c r="G165" s="30">
        <v>0</v>
      </c>
      <c r="H165" s="30">
        <v>0</v>
      </c>
    </row>
    <row r="166" spans="2:8" x14ac:dyDescent="0.25">
      <c r="B166" s="28">
        <v>1</v>
      </c>
      <c r="C166" s="29">
        <v>669</v>
      </c>
      <c r="D166" s="28" t="s">
        <v>235</v>
      </c>
      <c r="E166" s="30">
        <v>472.6</v>
      </c>
      <c r="F166" s="30">
        <v>-476.35</v>
      </c>
      <c r="G166" s="30">
        <v>106.25</v>
      </c>
      <c r="H166" s="30">
        <v>-95</v>
      </c>
    </row>
    <row r="167" spans="2:8" x14ac:dyDescent="0.25">
      <c r="B167" s="28">
        <v>1</v>
      </c>
      <c r="C167" s="29">
        <v>326</v>
      </c>
      <c r="D167" s="28" t="s">
        <v>236</v>
      </c>
      <c r="E167" s="30">
        <v>150.28</v>
      </c>
      <c r="F167" s="30">
        <v>0</v>
      </c>
      <c r="G167" s="30">
        <v>30</v>
      </c>
      <c r="H167" s="30">
        <v>-20</v>
      </c>
    </row>
    <row r="168" spans="2:8" x14ac:dyDescent="0.25">
      <c r="B168" s="28">
        <v>1</v>
      </c>
      <c r="C168" s="29">
        <v>795</v>
      </c>
      <c r="D168" s="28" t="s">
        <v>326</v>
      </c>
      <c r="E168" s="30">
        <v>245.27999999999997</v>
      </c>
      <c r="F168" s="30">
        <v>0</v>
      </c>
      <c r="G168" s="30">
        <v>0</v>
      </c>
      <c r="H168" s="30">
        <v>0</v>
      </c>
    </row>
    <row r="169" spans="2:8" x14ac:dyDescent="0.25">
      <c r="B169" s="28">
        <v>1</v>
      </c>
      <c r="C169" s="29">
        <v>944</v>
      </c>
      <c r="D169" s="28" t="s">
        <v>238</v>
      </c>
      <c r="E169" s="30">
        <v>2621.68</v>
      </c>
      <c r="F169" s="30">
        <v>-2145.4</v>
      </c>
      <c r="G169" s="30">
        <v>0</v>
      </c>
      <c r="H169" s="30">
        <v>0</v>
      </c>
    </row>
    <row r="170" spans="2:8" x14ac:dyDescent="0.25">
      <c r="B170" s="28">
        <v>1</v>
      </c>
      <c r="C170" s="29">
        <v>434</v>
      </c>
      <c r="D170" s="28" t="s">
        <v>240</v>
      </c>
      <c r="E170" s="30">
        <v>1309.3600000000001</v>
      </c>
      <c r="F170" s="30">
        <v>-1009.4399999999999</v>
      </c>
      <c r="G170" s="30">
        <v>0</v>
      </c>
      <c r="H170" s="30">
        <v>0</v>
      </c>
    </row>
    <row r="171" spans="2:8" x14ac:dyDescent="0.25">
      <c r="B171" s="28">
        <v>1</v>
      </c>
      <c r="C171" s="29">
        <v>828</v>
      </c>
      <c r="D171" s="28" t="s">
        <v>242</v>
      </c>
      <c r="E171" s="30">
        <v>296.5</v>
      </c>
      <c r="F171" s="30">
        <v>-462.53999999999996</v>
      </c>
      <c r="G171" s="30">
        <v>0</v>
      </c>
      <c r="H171" s="30">
        <v>0</v>
      </c>
    </row>
    <row r="172" spans="2:8" x14ac:dyDescent="0.25">
      <c r="B172" s="28">
        <v>1</v>
      </c>
      <c r="C172" s="29">
        <v>373</v>
      </c>
      <c r="D172" s="28" t="s">
        <v>243</v>
      </c>
      <c r="E172" s="30">
        <v>129.04</v>
      </c>
      <c r="F172" s="30">
        <v>-129.04</v>
      </c>
      <c r="G172" s="30">
        <v>0</v>
      </c>
      <c r="H172" s="30">
        <v>0</v>
      </c>
    </row>
    <row r="173" spans="2:8" x14ac:dyDescent="0.25">
      <c r="B173" s="28">
        <v>1</v>
      </c>
      <c r="C173" s="29">
        <v>302</v>
      </c>
      <c r="D173" s="28" t="s">
        <v>244</v>
      </c>
      <c r="E173" s="30">
        <v>1399.3700000000001</v>
      </c>
      <c r="F173" s="30">
        <v>-1399.37</v>
      </c>
      <c r="G173" s="30">
        <v>15</v>
      </c>
      <c r="H173" s="30">
        <v>-15</v>
      </c>
    </row>
    <row r="174" spans="2:8" x14ac:dyDescent="0.25">
      <c r="B174" s="28">
        <v>1</v>
      </c>
      <c r="C174" s="29">
        <v>890</v>
      </c>
      <c r="D174" s="28" t="s">
        <v>245</v>
      </c>
      <c r="E174" s="30">
        <v>161.30000000000001</v>
      </c>
      <c r="F174" s="30">
        <v>-48.39</v>
      </c>
      <c r="G174" s="30">
        <v>0</v>
      </c>
      <c r="H174" s="30">
        <v>0</v>
      </c>
    </row>
    <row r="175" spans="2:8" x14ac:dyDescent="0.25">
      <c r="B175" s="28">
        <v>1</v>
      </c>
      <c r="C175" s="29">
        <v>371</v>
      </c>
      <c r="D175" s="28" t="s">
        <v>246</v>
      </c>
      <c r="E175" s="30">
        <v>154.9</v>
      </c>
      <c r="F175" s="30">
        <v>-154.9</v>
      </c>
      <c r="G175" s="30">
        <v>0</v>
      </c>
      <c r="H175" s="30">
        <v>0</v>
      </c>
    </row>
    <row r="176" spans="2:8" x14ac:dyDescent="0.25">
      <c r="B176" s="28">
        <v>1</v>
      </c>
      <c r="C176" s="29">
        <v>687</v>
      </c>
      <c r="D176" s="28" t="s">
        <v>327</v>
      </c>
      <c r="E176" s="30">
        <v>1146.9099999999999</v>
      </c>
      <c r="F176" s="30">
        <v>0</v>
      </c>
      <c r="G176" s="30">
        <v>16.25</v>
      </c>
      <c r="H176" s="30">
        <v>0</v>
      </c>
    </row>
    <row r="177" spans="2:8" x14ac:dyDescent="0.25">
      <c r="B177" s="28">
        <v>1</v>
      </c>
      <c r="C177" s="29">
        <v>428</v>
      </c>
      <c r="D177" s="28" t="s">
        <v>248</v>
      </c>
      <c r="E177" s="30">
        <v>272.16000000000003</v>
      </c>
      <c r="F177" s="30">
        <v>-272.16000000000003</v>
      </c>
      <c r="G177" s="30">
        <v>0</v>
      </c>
      <c r="H177" s="30">
        <v>0</v>
      </c>
    </row>
    <row r="178" spans="2:8" x14ac:dyDescent="0.25">
      <c r="B178" s="28">
        <v>1</v>
      </c>
      <c r="C178" s="29">
        <v>229</v>
      </c>
      <c r="D178" s="28" t="s">
        <v>250</v>
      </c>
      <c r="E178" s="30">
        <v>243.37</v>
      </c>
      <c r="F178" s="30">
        <v>-242.07999999999998</v>
      </c>
      <c r="G178" s="30">
        <v>0</v>
      </c>
      <c r="H178" s="30">
        <v>0</v>
      </c>
    </row>
    <row r="179" spans="2:8" x14ac:dyDescent="0.25">
      <c r="B179" s="28">
        <v>1</v>
      </c>
      <c r="C179" s="29">
        <v>1170</v>
      </c>
      <c r="D179" s="28" t="s">
        <v>251</v>
      </c>
      <c r="E179" s="30">
        <v>290.94</v>
      </c>
      <c r="F179" s="30">
        <v>-258.20999999999998</v>
      </c>
      <c r="G179" s="30">
        <v>0</v>
      </c>
      <c r="H179" s="30">
        <v>0</v>
      </c>
    </row>
    <row r="180" spans="2:8" x14ac:dyDescent="0.25">
      <c r="B180" s="28">
        <v>1</v>
      </c>
      <c r="C180" s="29">
        <v>898</v>
      </c>
      <c r="D180" s="28" t="s">
        <v>252</v>
      </c>
      <c r="E180" s="30">
        <v>2243.4600000000005</v>
      </c>
      <c r="F180" s="30">
        <v>-2669.32</v>
      </c>
      <c r="G180" s="30">
        <v>30</v>
      </c>
      <c r="H180" s="30">
        <v>-30</v>
      </c>
    </row>
    <row r="181" spans="2:8" x14ac:dyDescent="0.25">
      <c r="B181" s="28">
        <v>1</v>
      </c>
      <c r="C181" s="29">
        <v>1243</v>
      </c>
      <c r="D181" s="28" t="s">
        <v>328</v>
      </c>
      <c r="E181" s="30">
        <v>113.04</v>
      </c>
      <c r="F181" s="30">
        <v>-80.650000000000006</v>
      </c>
      <c r="G181" s="30">
        <v>1.25</v>
      </c>
      <c r="H181" s="30">
        <v>0</v>
      </c>
    </row>
    <row r="182" spans="2:8" x14ac:dyDescent="0.25">
      <c r="B182" s="28">
        <v>1</v>
      </c>
      <c r="C182" s="29">
        <v>357</v>
      </c>
      <c r="D182" s="28" t="s">
        <v>256</v>
      </c>
      <c r="E182" s="30">
        <v>4020.8899999999994</v>
      </c>
      <c r="F182" s="30">
        <v>-2981.6499999999996</v>
      </c>
      <c r="G182" s="30">
        <v>0</v>
      </c>
      <c r="H182" s="30">
        <v>0</v>
      </c>
    </row>
    <row r="183" spans="2:8" x14ac:dyDescent="0.25">
      <c r="B183" s="28">
        <v>1</v>
      </c>
      <c r="C183" s="29">
        <v>891</v>
      </c>
      <c r="D183" s="28" t="s">
        <v>257</v>
      </c>
      <c r="E183" s="30">
        <v>334.15</v>
      </c>
      <c r="F183" s="30">
        <v>-434.82</v>
      </c>
      <c r="G183" s="30">
        <v>0</v>
      </c>
      <c r="H183" s="30">
        <v>0</v>
      </c>
    </row>
    <row r="184" spans="2:8" x14ac:dyDescent="0.25">
      <c r="B184" s="28">
        <v>1</v>
      </c>
      <c r="C184" s="29">
        <v>285</v>
      </c>
      <c r="D184" s="28" t="s">
        <v>258</v>
      </c>
      <c r="E184" s="30">
        <v>547.29</v>
      </c>
      <c r="F184" s="30">
        <v>-405.53999999999996</v>
      </c>
      <c r="G184" s="30">
        <v>0</v>
      </c>
      <c r="H184" s="30">
        <v>0</v>
      </c>
    </row>
    <row r="185" spans="2:8" x14ac:dyDescent="0.25">
      <c r="B185" s="28">
        <v>1</v>
      </c>
      <c r="C185" s="29">
        <v>1352</v>
      </c>
      <c r="D185" s="28" t="s">
        <v>259</v>
      </c>
      <c r="E185" s="30">
        <v>402.57000000000005</v>
      </c>
      <c r="F185" s="30">
        <v>-175.77</v>
      </c>
      <c r="G185" s="30">
        <v>13.75</v>
      </c>
      <c r="H185" s="30">
        <v>-13.75</v>
      </c>
    </row>
    <row r="186" spans="2:8" x14ac:dyDescent="0.25">
      <c r="B186" s="28">
        <v>1</v>
      </c>
      <c r="C186" s="29">
        <v>391</v>
      </c>
      <c r="D186" s="28" t="s">
        <v>260</v>
      </c>
      <c r="E186" s="30">
        <v>500.4</v>
      </c>
      <c r="F186" s="30">
        <v>-500.4</v>
      </c>
      <c r="G186" s="30">
        <v>0</v>
      </c>
      <c r="H186" s="30">
        <v>0</v>
      </c>
    </row>
    <row r="187" spans="2:8" x14ac:dyDescent="0.25">
      <c r="B187" s="28">
        <v>1</v>
      </c>
      <c r="C187" s="29">
        <v>686</v>
      </c>
      <c r="D187" s="28" t="s">
        <v>261</v>
      </c>
      <c r="E187" s="30">
        <v>8700.98</v>
      </c>
      <c r="F187" s="30">
        <v>-5483.7999999999993</v>
      </c>
      <c r="G187" s="30">
        <v>0</v>
      </c>
      <c r="H187" s="30">
        <v>0</v>
      </c>
    </row>
    <row r="188" spans="2:8" x14ac:dyDescent="0.25">
      <c r="B188" s="28">
        <v>1</v>
      </c>
      <c r="C188" s="29">
        <v>245</v>
      </c>
      <c r="D188" s="28" t="s">
        <v>262</v>
      </c>
      <c r="E188" s="30">
        <v>4182.28</v>
      </c>
      <c r="F188" s="30">
        <v>-5390.36</v>
      </c>
      <c r="G188" s="30">
        <v>113.75</v>
      </c>
      <c r="H188" s="30">
        <v>-101.25</v>
      </c>
    </row>
    <row r="189" spans="2:8" x14ac:dyDescent="0.25">
      <c r="B189" s="28">
        <v>1</v>
      </c>
      <c r="C189" s="29">
        <v>355</v>
      </c>
      <c r="D189" s="28" t="s">
        <v>263</v>
      </c>
      <c r="E189" s="30">
        <v>452.08</v>
      </c>
      <c r="F189" s="30">
        <v>-133.81</v>
      </c>
      <c r="G189" s="30">
        <v>5</v>
      </c>
      <c r="H189" s="30">
        <v>-3.75</v>
      </c>
    </row>
    <row r="190" spans="2:8" x14ac:dyDescent="0.25">
      <c r="B190" s="28">
        <v>1</v>
      </c>
      <c r="C190" s="29">
        <v>3861</v>
      </c>
      <c r="D190" s="28" t="s">
        <v>329</v>
      </c>
      <c r="E190" s="30">
        <v>0</v>
      </c>
      <c r="F190" s="30">
        <v>-624.04</v>
      </c>
      <c r="G190" s="30">
        <v>55</v>
      </c>
      <c r="H190" s="30">
        <v>-55</v>
      </c>
    </row>
    <row r="191" spans="2:8" x14ac:dyDescent="0.25">
      <c r="B191" s="28">
        <v>1</v>
      </c>
      <c r="C191" s="29">
        <v>1049</v>
      </c>
      <c r="D191" s="28" t="s">
        <v>267</v>
      </c>
      <c r="E191" s="30">
        <v>917.5</v>
      </c>
      <c r="F191" s="30">
        <v>0</v>
      </c>
      <c r="G191" s="30">
        <v>1.25</v>
      </c>
      <c r="H191" s="30">
        <v>0</v>
      </c>
    </row>
    <row r="192" spans="2:8" x14ac:dyDescent="0.25">
      <c r="B192" s="28">
        <v>1</v>
      </c>
      <c r="C192" s="29">
        <v>599</v>
      </c>
      <c r="D192" s="28" t="s">
        <v>268</v>
      </c>
      <c r="E192" s="30">
        <v>145.17000000000002</v>
      </c>
      <c r="F192" s="30">
        <v>-64.52</v>
      </c>
      <c r="G192" s="30">
        <v>0</v>
      </c>
      <c r="H192" s="30">
        <v>0</v>
      </c>
    </row>
    <row r="193" spans="2:8" x14ac:dyDescent="0.25">
      <c r="B193" s="28">
        <v>1</v>
      </c>
      <c r="C193" s="29">
        <v>436</v>
      </c>
      <c r="D193" s="28" t="s">
        <v>269</v>
      </c>
      <c r="E193" s="30">
        <v>251.76</v>
      </c>
      <c r="F193" s="30">
        <v>-227.49</v>
      </c>
      <c r="G193" s="30">
        <v>28.75</v>
      </c>
      <c r="H193" s="30">
        <v>-22.5</v>
      </c>
    </row>
    <row r="194" spans="2:8" x14ac:dyDescent="0.25">
      <c r="B194" s="28">
        <v>1</v>
      </c>
      <c r="C194" s="29">
        <v>372</v>
      </c>
      <c r="D194" s="28" t="s">
        <v>270</v>
      </c>
      <c r="E194" s="30">
        <v>226.8</v>
      </c>
      <c r="F194" s="30">
        <v>-226.8</v>
      </c>
      <c r="G194" s="30">
        <v>0</v>
      </c>
      <c r="H194" s="30">
        <v>0</v>
      </c>
    </row>
    <row r="195" spans="2:8" x14ac:dyDescent="0.25">
      <c r="B195" s="28">
        <v>1</v>
      </c>
      <c r="C195" s="29">
        <v>253</v>
      </c>
      <c r="D195" s="28" t="s">
        <v>271</v>
      </c>
      <c r="E195" s="30">
        <v>4449.8100000000004</v>
      </c>
      <c r="F195" s="30">
        <v>-2697.0299999999997</v>
      </c>
      <c r="G195" s="30">
        <v>965</v>
      </c>
      <c r="H195" s="30">
        <v>-676.25</v>
      </c>
    </row>
    <row r="196" spans="2:8" x14ac:dyDescent="0.25">
      <c r="B196" s="28">
        <v>1</v>
      </c>
      <c r="C196" s="29">
        <v>1658</v>
      </c>
      <c r="D196" s="28" t="s">
        <v>331</v>
      </c>
      <c r="E196" s="30">
        <v>3055.2</v>
      </c>
      <c r="F196" s="30">
        <v>-6807.4400000000005</v>
      </c>
      <c r="G196" s="30">
        <v>0</v>
      </c>
      <c r="H196" s="30">
        <v>0</v>
      </c>
    </row>
    <row r="197" spans="2:8" x14ac:dyDescent="0.25">
      <c r="B197" s="28">
        <v>1</v>
      </c>
      <c r="C197" s="29">
        <v>1221</v>
      </c>
      <c r="D197" s="28" t="s">
        <v>332</v>
      </c>
      <c r="E197" s="30">
        <v>574.35</v>
      </c>
      <c r="F197" s="30">
        <v>-232.14</v>
      </c>
      <c r="G197" s="30">
        <v>48.75</v>
      </c>
      <c r="H197" s="30">
        <v>-31.25</v>
      </c>
    </row>
    <row r="198" spans="2:8" x14ac:dyDescent="0.25">
      <c r="B198" s="28">
        <v>1</v>
      </c>
      <c r="C198" s="29">
        <v>224</v>
      </c>
      <c r="D198" s="28" t="s">
        <v>333</v>
      </c>
      <c r="E198" s="30">
        <v>719.19</v>
      </c>
      <c r="F198" s="30">
        <v>-863.69</v>
      </c>
      <c r="G198" s="30">
        <v>0</v>
      </c>
      <c r="H198" s="30">
        <v>0</v>
      </c>
    </row>
    <row r="199" spans="2:8" x14ac:dyDescent="0.25">
      <c r="B199" s="28">
        <v>1</v>
      </c>
      <c r="C199" s="29">
        <v>670</v>
      </c>
      <c r="D199" s="28" t="s">
        <v>278</v>
      </c>
      <c r="E199" s="30">
        <v>957.68</v>
      </c>
      <c r="F199" s="30">
        <v>-812.31000000000006</v>
      </c>
      <c r="G199" s="30">
        <v>22.5</v>
      </c>
      <c r="H199" s="30">
        <v>-22.5</v>
      </c>
    </row>
    <row r="200" spans="2:8" x14ac:dyDescent="0.25">
      <c r="B200" s="28">
        <v>1</v>
      </c>
      <c r="C200" s="29">
        <v>789</v>
      </c>
      <c r="D200" s="28" t="s">
        <v>280</v>
      </c>
      <c r="E200" s="30">
        <v>17055.5</v>
      </c>
      <c r="F200" s="30">
        <v>-29988.79</v>
      </c>
      <c r="G200" s="30">
        <v>0</v>
      </c>
      <c r="H200" s="30">
        <v>0</v>
      </c>
    </row>
    <row r="201" spans="2:8" x14ac:dyDescent="0.25">
      <c r="B201" s="28">
        <v>1</v>
      </c>
      <c r="C201" s="29">
        <v>228</v>
      </c>
      <c r="D201" s="28" t="s">
        <v>281</v>
      </c>
      <c r="E201" s="30">
        <v>354.99</v>
      </c>
      <c r="F201" s="30">
        <v>-354.99</v>
      </c>
      <c r="G201" s="30">
        <v>0</v>
      </c>
      <c r="H201" s="30">
        <v>0</v>
      </c>
    </row>
    <row r="202" spans="2:8" x14ac:dyDescent="0.25">
      <c r="B202" s="28">
        <v>1</v>
      </c>
      <c r="C202" s="29">
        <v>100</v>
      </c>
      <c r="D202" s="28" t="s">
        <v>282</v>
      </c>
      <c r="E202" s="30">
        <v>494.53999999999996</v>
      </c>
      <c r="F202" s="30">
        <v>-328.5</v>
      </c>
      <c r="G202" s="30">
        <v>0</v>
      </c>
      <c r="H202" s="30">
        <v>0</v>
      </c>
    </row>
    <row r="203" spans="2:8" x14ac:dyDescent="0.25">
      <c r="B203" s="28">
        <v>1</v>
      </c>
      <c r="C203" s="29">
        <v>339</v>
      </c>
      <c r="D203" s="28" t="s">
        <v>283</v>
      </c>
      <c r="E203" s="30">
        <v>15996.54</v>
      </c>
      <c r="F203" s="30">
        <v>-16310.7</v>
      </c>
      <c r="G203" s="30">
        <v>0</v>
      </c>
      <c r="H203" s="30">
        <v>0</v>
      </c>
    </row>
    <row r="204" spans="2:8" x14ac:dyDescent="0.25">
      <c r="B204" s="28">
        <v>1</v>
      </c>
      <c r="C204" s="29">
        <v>899</v>
      </c>
      <c r="D204" s="28" t="s">
        <v>285</v>
      </c>
      <c r="E204" s="30">
        <v>1102.29</v>
      </c>
      <c r="F204" s="30">
        <v>-688.26</v>
      </c>
      <c r="G204" s="30">
        <v>0</v>
      </c>
      <c r="H204" s="30">
        <v>0</v>
      </c>
    </row>
    <row r="205" spans="2:8" x14ac:dyDescent="0.25">
      <c r="B205" s="28">
        <v>1</v>
      </c>
      <c r="C205" s="29">
        <v>790</v>
      </c>
      <c r="D205" s="28" t="s">
        <v>287</v>
      </c>
      <c r="E205" s="30">
        <v>2959.8999999999996</v>
      </c>
      <c r="F205" s="30">
        <v>-1627.04</v>
      </c>
      <c r="G205" s="30">
        <v>0</v>
      </c>
      <c r="H205" s="30">
        <v>0</v>
      </c>
    </row>
    <row r="206" spans="2:8" x14ac:dyDescent="0.25">
      <c r="B206" s="28">
        <v>1</v>
      </c>
      <c r="C206" s="29">
        <v>1032</v>
      </c>
      <c r="D206" s="28" t="s">
        <v>288</v>
      </c>
      <c r="E206" s="30">
        <v>3437.4</v>
      </c>
      <c r="F206" s="30">
        <v>-4443.8</v>
      </c>
      <c r="G206" s="30">
        <v>0</v>
      </c>
      <c r="H206" s="30">
        <v>0</v>
      </c>
    </row>
    <row r="207" spans="2:8" x14ac:dyDescent="0.25">
      <c r="B207" s="28">
        <v>1</v>
      </c>
      <c r="C207" s="29">
        <v>431</v>
      </c>
      <c r="D207" s="28" t="s">
        <v>289</v>
      </c>
      <c r="E207" s="30">
        <v>3957.2700000000004</v>
      </c>
      <c r="F207" s="30">
        <v>-3957.2700000000004</v>
      </c>
      <c r="G207" s="30">
        <v>172.5</v>
      </c>
      <c r="H207" s="30">
        <v>-172.5</v>
      </c>
    </row>
    <row r="208" spans="2:8" x14ac:dyDescent="0.25">
      <c r="B208" s="28">
        <v>1</v>
      </c>
      <c r="C208" s="29">
        <v>432</v>
      </c>
      <c r="D208" s="28" t="s">
        <v>290</v>
      </c>
      <c r="E208" s="30">
        <v>547.53</v>
      </c>
      <c r="F208" s="30">
        <v>-562.24</v>
      </c>
      <c r="G208" s="30">
        <v>0</v>
      </c>
      <c r="H208" s="30">
        <v>0</v>
      </c>
    </row>
    <row r="209" spans="2:8" x14ac:dyDescent="0.25">
      <c r="B209" s="28">
        <v>1</v>
      </c>
      <c r="C209" s="29">
        <v>587</v>
      </c>
      <c r="D209" s="28" t="s">
        <v>291</v>
      </c>
      <c r="E209" s="30">
        <v>2612.4300000000003</v>
      </c>
      <c r="F209" s="30">
        <v>-3137.18</v>
      </c>
      <c r="G209" s="30">
        <v>0</v>
      </c>
      <c r="H209" s="30">
        <v>0</v>
      </c>
    </row>
    <row r="210" spans="2:8" x14ac:dyDescent="0.25">
      <c r="B210" s="28">
        <v>1</v>
      </c>
      <c r="C210" s="29">
        <v>392</v>
      </c>
      <c r="D210" s="28" t="s">
        <v>292</v>
      </c>
      <c r="E210" s="30">
        <v>377.44</v>
      </c>
      <c r="F210" s="30">
        <v>-377.44000000000005</v>
      </c>
      <c r="G210" s="30">
        <v>0</v>
      </c>
      <c r="H210" s="30">
        <v>0</v>
      </c>
    </row>
    <row r="211" spans="2:8" x14ac:dyDescent="0.25">
      <c r="B211" s="28">
        <v>1</v>
      </c>
      <c r="C211" s="29">
        <v>205</v>
      </c>
      <c r="D211" s="28" t="s">
        <v>335</v>
      </c>
      <c r="E211" s="30">
        <v>8685</v>
      </c>
      <c r="F211" s="30">
        <v>-8685</v>
      </c>
      <c r="G211" s="30">
        <v>1195</v>
      </c>
      <c r="H211" s="30">
        <v>-1195</v>
      </c>
    </row>
    <row r="213" spans="2:8" x14ac:dyDescent="0.25">
      <c r="D213" s="38" t="s">
        <v>294</v>
      </c>
      <c r="E213" s="39">
        <f>SUM(E10:E211)</f>
        <v>398788.12999999995</v>
      </c>
      <c r="F213" s="39">
        <f>SUM(F10:F211)</f>
        <v>-360703.27000000008</v>
      </c>
      <c r="G213" s="39">
        <f>SUM(G10:G211)</f>
        <v>12856.25</v>
      </c>
      <c r="H213" s="39">
        <f>SUM(H10:H211)</f>
        <v>-6703.75</v>
      </c>
    </row>
  </sheetData>
  <sheetProtection algorithmName="SHA-512" hashValue="0VoZR/ZzqeeQlkA43F/tNzdQkGUJgE3un3zl6SSYcnkYHZMmowC4IFkj4Vs/mc3y2VVzR/bQeI9v+wcK0VCRbg==" saltValue="I3pJfLPOmqExp+vOdN5iDw==" spinCount="100000" sheet="1" objects="1" scenarios="1"/>
  <autoFilter ref="B9:H211" xr:uid="{E7F73D12-A6C5-43DC-B11E-7873B8C55B0F}">
    <sortState xmlns:xlrd2="http://schemas.microsoft.com/office/spreadsheetml/2017/richdata2" ref="B10:H211">
      <sortCondition sortBy="cellColor" ref="F9:F211" dxfId="1"/>
    </sortState>
  </autoFilter>
  <mergeCells count="1">
    <mergeCell ref="B6:E7"/>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9FFC0-280F-4F9A-84A3-1E79BA2844C7}">
  <dimension ref="B1:I232"/>
  <sheetViews>
    <sheetView topLeftCell="A193" zoomScaleNormal="100" workbookViewId="0">
      <selection activeCell="E196" sqref="E196"/>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9" width="9.42578125" style="17" bestFit="1" customWidth="1"/>
    <col min="10" max="16384" width="8.85546875" style="17"/>
  </cols>
  <sheetData>
    <row r="1" spans="2:9" ht="5.0999999999999996" customHeight="1" thickBot="1" x14ac:dyDescent="0.3"/>
    <row r="2" spans="2:9" ht="15.75" thickBot="1" x14ac:dyDescent="0.3">
      <c r="B2" s="19" t="s">
        <v>0</v>
      </c>
      <c r="C2" s="20" t="s">
        <v>1</v>
      </c>
    </row>
    <row r="3" spans="2:9" ht="15.75" thickBot="1" x14ac:dyDescent="0.3">
      <c r="B3" s="21" t="s">
        <v>2</v>
      </c>
      <c r="C3" s="20" t="s">
        <v>345</v>
      </c>
    </row>
    <row r="4" spans="2:9" ht="15.75" thickBot="1" x14ac:dyDescent="0.3">
      <c r="B4" s="21" t="s">
        <v>4</v>
      </c>
      <c r="C4" s="22" t="s">
        <v>346</v>
      </c>
    </row>
    <row r="6" spans="2:9" ht="15" customHeight="1" x14ac:dyDescent="0.25">
      <c r="B6" s="61" t="s">
        <v>339</v>
      </c>
      <c r="C6" s="62"/>
      <c r="D6" s="62"/>
      <c r="E6" s="63"/>
      <c r="F6" s="23"/>
      <c r="G6" s="23"/>
      <c r="H6" s="23"/>
    </row>
    <row r="7" spans="2:9" x14ac:dyDescent="0.25">
      <c r="B7" s="64"/>
      <c r="C7" s="65"/>
      <c r="D7" s="65"/>
      <c r="E7" s="66"/>
      <c r="F7" s="23"/>
      <c r="G7" s="23"/>
      <c r="H7" s="23"/>
    </row>
    <row r="8" spans="2:9" x14ac:dyDescent="0.25">
      <c r="B8" s="24"/>
      <c r="C8" s="25"/>
      <c r="D8" s="24"/>
      <c r="E8" s="24"/>
      <c r="F8" s="24"/>
      <c r="G8" s="24"/>
      <c r="H8" s="24"/>
    </row>
    <row r="9" spans="2:9" x14ac:dyDescent="0.25">
      <c r="B9" s="26" t="s">
        <v>6</v>
      </c>
      <c r="C9" s="27" t="s">
        <v>7</v>
      </c>
      <c r="D9" s="26" t="s">
        <v>8</v>
      </c>
      <c r="E9" s="26" t="s">
        <v>9</v>
      </c>
      <c r="F9" s="26" t="s">
        <v>10</v>
      </c>
      <c r="G9" s="26" t="s">
        <v>11</v>
      </c>
      <c r="H9" s="26" t="s">
        <v>12</v>
      </c>
    </row>
    <row r="10" spans="2:9" x14ac:dyDescent="0.25">
      <c r="B10" s="28">
        <v>1</v>
      </c>
      <c r="C10" s="29">
        <v>579</v>
      </c>
      <c r="D10" s="28" t="s">
        <v>16</v>
      </c>
      <c r="E10" s="36">
        <v>111.18</v>
      </c>
      <c r="F10" s="37">
        <v>0</v>
      </c>
      <c r="G10" s="30">
        <v>0</v>
      </c>
      <c r="H10" s="30">
        <v>0</v>
      </c>
      <c r="I10" s="45"/>
    </row>
    <row r="11" spans="2:9" x14ac:dyDescent="0.25">
      <c r="B11" s="28">
        <v>1</v>
      </c>
      <c r="C11" s="29">
        <v>251</v>
      </c>
      <c r="D11" s="28" t="s">
        <v>296</v>
      </c>
      <c r="E11" s="36">
        <v>167.62</v>
      </c>
      <c r="F11" s="37">
        <v>0</v>
      </c>
      <c r="G11" s="30">
        <v>76.25</v>
      </c>
      <c r="H11" s="30">
        <v>0</v>
      </c>
    </row>
    <row r="12" spans="2:9" x14ac:dyDescent="0.25">
      <c r="B12" s="28">
        <v>1</v>
      </c>
      <c r="C12" s="29">
        <v>247</v>
      </c>
      <c r="D12" s="28" t="s">
        <v>296</v>
      </c>
      <c r="E12" s="36">
        <v>255.15</v>
      </c>
      <c r="F12" s="37">
        <v>0</v>
      </c>
      <c r="G12" s="30">
        <v>191.25</v>
      </c>
      <c r="H12" s="30">
        <v>-30</v>
      </c>
    </row>
    <row r="13" spans="2:9" x14ac:dyDescent="0.25">
      <c r="B13" s="28">
        <v>1</v>
      </c>
      <c r="C13" s="29">
        <v>901</v>
      </c>
      <c r="D13" s="28" t="s">
        <v>19</v>
      </c>
      <c r="E13" s="36">
        <v>0</v>
      </c>
      <c r="F13" s="37">
        <v>0</v>
      </c>
      <c r="G13" s="30">
        <v>0</v>
      </c>
      <c r="H13" s="30">
        <v>0</v>
      </c>
    </row>
    <row r="14" spans="2:9" x14ac:dyDescent="0.25">
      <c r="B14" s="28">
        <v>1</v>
      </c>
      <c r="C14" s="29">
        <v>195</v>
      </c>
      <c r="D14" s="28" t="s">
        <v>20</v>
      </c>
      <c r="E14" s="36">
        <v>1944</v>
      </c>
      <c r="F14" s="37">
        <v>0</v>
      </c>
      <c r="G14" s="30">
        <v>0</v>
      </c>
      <c r="H14" s="30">
        <v>0</v>
      </c>
    </row>
    <row r="15" spans="2:9" x14ac:dyDescent="0.25">
      <c r="B15" s="28">
        <v>1</v>
      </c>
      <c r="C15" s="29">
        <v>663</v>
      </c>
      <c r="D15" s="28" t="s">
        <v>21</v>
      </c>
      <c r="E15" s="36">
        <v>1991.2500000000002</v>
      </c>
      <c r="F15" s="37">
        <v>0</v>
      </c>
      <c r="G15" s="30">
        <v>0</v>
      </c>
      <c r="H15" s="30">
        <v>0</v>
      </c>
    </row>
    <row r="16" spans="2:9" x14ac:dyDescent="0.25">
      <c r="B16" s="28">
        <v>1</v>
      </c>
      <c r="C16" s="29">
        <v>196</v>
      </c>
      <c r="D16" s="28" t="s">
        <v>23</v>
      </c>
      <c r="E16" s="36">
        <v>2425.5899999999997</v>
      </c>
      <c r="F16" s="37">
        <v>-2255.8599999999992</v>
      </c>
      <c r="G16" s="30">
        <v>3452.5</v>
      </c>
      <c r="H16" s="30">
        <v>-5087.5</v>
      </c>
    </row>
    <row r="17" spans="2:8" x14ac:dyDescent="0.25">
      <c r="B17" s="28">
        <v>1</v>
      </c>
      <c r="C17" s="29">
        <v>261</v>
      </c>
      <c r="D17" s="28" t="s">
        <v>297</v>
      </c>
      <c r="E17" s="36">
        <v>259.5</v>
      </c>
      <c r="F17" s="37">
        <v>0</v>
      </c>
      <c r="G17" s="30">
        <v>10</v>
      </c>
      <c r="H17" s="30">
        <v>0</v>
      </c>
    </row>
    <row r="18" spans="2:8" x14ac:dyDescent="0.25">
      <c r="B18" s="28">
        <v>1</v>
      </c>
      <c r="C18" s="29">
        <v>260</v>
      </c>
      <c r="D18" s="28" t="s">
        <v>298</v>
      </c>
      <c r="E18" s="36">
        <v>109.44</v>
      </c>
      <c r="F18" s="37">
        <v>-431.84</v>
      </c>
      <c r="G18" s="30">
        <v>0</v>
      </c>
      <c r="H18" s="30">
        <v>0</v>
      </c>
    </row>
    <row r="19" spans="2:8" x14ac:dyDescent="0.25">
      <c r="B19" s="28">
        <v>1</v>
      </c>
      <c r="C19" s="29">
        <v>588</v>
      </c>
      <c r="D19" s="28" t="s">
        <v>24</v>
      </c>
      <c r="E19" s="36">
        <v>181.44</v>
      </c>
      <c r="F19" s="37">
        <v>-258.18</v>
      </c>
      <c r="G19" s="30">
        <v>43.75</v>
      </c>
      <c r="H19" s="30">
        <v>-5</v>
      </c>
    </row>
    <row r="20" spans="2:8" x14ac:dyDescent="0.25">
      <c r="B20" s="28">
        <v>1</v>
      </c>
      <c r="C20" s="29">
        <v>1017</v>
      </c>
      <c r="D20" s="28" t="s">
        <v>27</v>
      </c>
      <c r="E20" s="36">
        <v>0</v>
      </c>
      <c r="F20" s="37">
        <v>0</v>
      </c>
      <c r="G20" s="30">
        <v>0</v>
      </c>
      <c r="H20" s="30">
        <v>0</v>
      </c>
    </row>
    <row r="21" spans="2:8" x14ac:dyDescent="0.25">
      <c r="B21" s="28">
        <v>1</v>
      </c>
      <c r="C21" s="29">
        <v>301</v>
      </c>
      <c r="D21" s="28" t="s">
        <v>28</v>
      </c>
      <c r="E21" s="36">
        <v>280.5</v>
      </c>
      <c r="F21" s="37">
        <v>0</v>
      </c>
      <c r="G21" s="30">
        <v>0</v>
      </c>
      <c r="H21" s="30">
        <v>0</v>
      </c>
    </row>
    <row r="22" spans="2:8" x14ac:dyDescent="0.25">
      <c r="B22" s="28">
        <v>1</v>
      </c>
      <c r="C22" s="29">
        <v>791</v>
      </c>
      <c r="D22" s="28" t="s">
        <v>30</v>
      </c>
      <c r="E22" s="36">
        <v>0</v>
      </c>
      <c r="F22" s="37">
        <v>-603.9</v>
      </c>
      <c r="G22" s="30">
        <v>0</v>
      </c>
      <c r="H22" s="30">
        <v>-16.25</v>
      </c>
    </row>
    <row r="23" spans="2:8" x14ac:dyDescent="0.25">
      <c r="B23" s="28">
        <v>1</v>
      </c>
      <c r="C23" s="29">
        <v>1027</v>
      </c>
      <c r="D23" s="28" t="s">
        <v>31</v>
      </c>
      <c r="E23" s="36">
        <v>1896.4500000000003</v>
      </c>
      <c r="F23" s="37">
        <v>0</v>
      </c>
      <c r="G23" s="30">
        <v>0</v>
      </c>
      <c r="H23" s="30">
        <v>0</v>
      </c>
    </row>
    <row r="24" spans="2:8" x14ac:dyDescent="0.25">
      <c r="B24" s="28">
        <v>1</v>
      </c>
      <c r="C24" s="29">
        <v>1018</v>
      </c>
      <c r="D24" s="28" t="s">
        <v>34</v>
      </c>
      <c r="E24" s="36">
        <v>3324.57</v>
      </c>
      <c r="F24" s="37">
        <v>-221.13</v>
      </c>
      <c r="G24" s="30">
        <v>0</v>
      </c>
      <c r="H24" s="30">
        <v>0</v>
      </c>
    </row>
    <row r="25" spans="2:8" x14ac:dyDescent="0.25">
      <c r="B25" s="28">
        <v>1</v>
      </c>
      <c r="C25" s="29">
        <v>206</v>
      </c>
      <c r="D25" s="28" t="s">
        <v>36</v>
      </c>
      <c r="E25" s="36">
        <v>0</v>
      </c>
      <c r="F25" s="37">
        <v>0</v>
      </c>
      <c r="G25" s="30">
        <v>0</v>
      </c>
      <c r="H25" s="30">
        <v>0</v>
      </c>
    </row>
    <row r="26" spans="2:8" x14ac:dyDescent="0.25">
      <c r="B26" s="28">
        <v>1</v>
      </c>
      <c r="C26" s="29">
        <v>358</v>
      </c>
      <c r="D26" s="28" t="s">
        <v>37</v>
      </c>
      <c r="E26" s="36">
        <v>114.76</v>
      </c>
      <c r="F26" s="37">
        <v>0</v>
      </c>
      <c r="G26" s="30">
        <v>16.25</v>
      </c>
      <c r="H26" s="30">
        <v>0</v>
      </c>
    </row>
    <row r="27" spans="2:8" x14ac:dyDescent="0.25">
      <c r="B27" s="28">
        <v>1</v>
      </c>
      <c r="C27" s="29">
        <v>589</v>
      </c>
      <c r="D27" s="28" t="s">
        <v>38</v>
      </c>
      <c r="E27" s="36">
        <v>116.8</v>
      </c>
      <c r="F27" s="37">
        <v>0</v>
      </c>
      <c r="G27" s="30">
        <v>30</v>
      </c>
      <c r="H27" s="30">
        <v>0</v>
      </c>
    </row>
    <row r="28" spans="2:8" x14ac:dyDescent="0.25">
      <c r="B28" s="28">
        <v>1</v>
      </c>
      <c r="C28" s="29">
        <v>366</v>
      </c>
      <c r="D28" s="28" t="s">
        <v>39</v>
      </c>
      <c r="E28" s="36">
        <v>0</v>
      </c>
      <c r="F28" s="37">
        <v>0</v>
      </c>
      <c r="G28" s="30">
        <v>0</v>
      </c>
      <c r="H28" s="30">
        <v>0</v>
      </c>
    </row>
    <row r="29" spans="2:8" x14ac:dyDescent="0.25">
      <c r="B29" s="28">
        <v>1</v>
      </c>
      <c r="C29" s="29">
        <v>822</v>
      </c>
      <c r="D29" s="28" t="s">
        <v>41</v>
      </c>
      <c r="E29" s="36">
        <v>0</v>
      </c>
      <c r="F29" s="37">
        <v>0</v>
      </c>
      <c r="G29" s="30">
        <v>0</v>
      </c>
      <c r="H29" s="30">
        <v>0</v>
      </c>
    </row>
    <row r="30" spans="2:8" x14ac:dyDescent="0.25">
      <c r="B30" s="28">
        <v>1</v>
      </c>
      <c r="C30" s="29">
        <v>1003</v>
      </c>
      <c r="D30" s="28" t="s">
        <v>43</v>
      </c>
      <c r="E30" s="36">
        <v>297.33</v>
      </c>
      <c r="F30" s="37">
        <v>-297.33</v>
      </c>
      <c r="G30" s="30">
        <v>30</v>
      </c>
      <c r="H30" s="30">
        <v>-16.25</v>
      </c>
    </row>
    <row r="31" spans="2:8" x14ac:dyDescent="0.25">
      <c r="B31" s="28">
        <v>1</v>
      </c>
      <c r="C31" s="29">
        <v>903</v>
      </c>
      <c r="D31" s="28" t="s">
        <v>45</v>
      </c>
      <c r="E31" s="36">
        <v>0</v>
      </c>
      <c r="F31" s="37">
        <v>0</v>
      </c>
      <c r="G31" s="30">
        <v>0</v>
      </c>
      <c r="H31" s="30">
        <v>0</v>
      </c>
    </row>
    <row r="32" spans="2:8" x14ac:dyDescent="0.25">
      <c r="B32" s="28">
        <v>1</v>
      </c>
      <c r="C32" s="29">
        <v>792</v>
      </c>
      <c r="D32" s="28" t="s">
        <v>301</v>
      </c>
      <c r="E32" s="36">
        <v>122.64</v>
      </c>
      <c r="F32" s="37">
        <v>0</v>
      </c>
      <c r="G32" s="30">
        <v>7.5</v>
      </c>
      <c r="H32" s="30">
        <v>0</v>
      </c>
    </row>
    <row r="33" spans="2:8" x14ac:dyDescent="0.25">
      <c r="B33" s="28">
        <v>1</v>
      </c>
      <c r="C33" s="29">
        <v>634</v>
      </c>
      <c r="D33" s="28" t="s">
        <v>48</v>
      </c>
      <c r="E33" s="36">
        <v>0</v>
      </c>
      <c r="F33" s="37">
        <v>0</v>
      </c>
      <c r="G33" s="30">
        <v>0</v>
      </c>
      <c r="H33" s="30">
        <v>0</v>
      </c>
    </row>
    <row r="34" spans="2:8" x14ac:dyDescent="0.25">
      <c r="B34" s="28">
        <v>1</v>
      </c>
      <c r="C34" s="29">
        <v>664</v>
      </c>
      <c r="D34" s="28" t="s">
        <v>49</v>
      </c>
      <c r="E34" s="36">
        <v>2771.12</v>
      </c>
      <c r="F34" s="37">
        <v>0</v>
      </c>
      <c r="G34" s="30">
        <v>0</v>
      </c>
      <c r="H34" s="30">
        <v>0</v>
      </c>
    </row>
    <row r="35" spans="2:8" x14ac:dyDescent="0.25">
      <c r="B35" s="28">
        <v>1</v>
      </c>
      <c r="C35" s="29">
        <v>580</v>
      </c>
      <c r="D35" s="28" t="s">
        <v>50</v>
      </c>
      <c r="E35" s="36">
        <v>111.18</v>
      </c>
      <c r="F35" s="37">
        <v>-111.18</v>
      </c>
      <c r="G35" s="30">
        <v>2.5</v>
      </c>
      <c r="H35" s="30">
        <v>0</v>
      </c>
    </row>
    <row r="36" spans="2:8" x14ac:dyDescent="0.25">
      <c r="B36" s="28">
        <v>1</v>
      </c>
      <c r="C36" s="29">
        <v>225</v>
      </c>
      <c r="D36" s="28" t="s">
        <v>51</v>
      </c>
      <c r="E36" s="36">
        <v>550.44000000000005</v>
      </c>
      <c r="F36" s="37">
        <v>-128.47999999999999</v>
      </c>
      <c r="G36" s="30">
        <v>27.5</v>
      </c>
      <c r="H36" s="30">
        <v>0</v>
      </c>
    </row>
    <row r="37" spans="2:8" x14ac:dyDescent="0.25">
      <c r="B37" s="28">
        <v>1</v>
      </c>
      <c r="C37" s="29">
        <v>1029</v>
      </c>
      <c r="D37" s="28" t="s">
        <v>53</v>
      </c>
      <c r="E37" s="36">
        <v>1286.9100000000001</v>
      </c>
      <c r="F37" s="37">
        <v>-2918.67</v>
      </c>
      <c r="G37" s="30">
        <v>141.25</v>
      </c>
      <c r="H37" s="30">
        <v>-141.25</v>
      </c>
    </row>
    <row r="38" spans="2:8" x14ac:dyDescent="0.25">
      <c r="B38" s="28">
        <v>1</v>
      </c>
      <c r="C38" s="29">
        <v>197</v>
      </c>
      <c r="D38" s="28" t="s">
        <v>55</v>
      </c>
      <c r="E38" s="36">
        <v>1262.3100000000002</v>
      </c>
      <c r="F38" s="37">
        <v>0</v>
      </c>
      <c r="G38" s="30">
        <v>155</v>
      </c>
      <c r="H38" s="30">
        <v>-52.5</v>
      </c>
    </row>
    <row r="39" spans="2:8" x14ac:dyDescent="0.25">
      <c r="B39" s="28">
        <v>1</v>
      </c>
      <c r="C39" s="29">
        <v>793</v>
      </c>
      <c r="D39" s="28" t="s">
        <v>57</v>
      </c>
      <c r="E39" s="36">
        <v>336.6</v>
      </c>
      <c r="F39" s="37">
        <v>-336.6</v>
      </c>
      <c r="G39" s="30">
        <v>0</v>
      </c>
      <c r="H39" s="30">
        <v>0</v>
      </c>
    </row>
    <row r="40" spans="2:8" x14ac:dyDescent="0.25">
      <c r="B40" s="28">
        <v>1</v>
      </c>
      <c r="C40" s="29">
        <v>322</v>
      </c>
      <c r="D40" s="28" t="s">
        <v>58</v>
      </c>
      <c r="E40" s="36">
        <v>181.44</v>
      </c>
      <c r="F40" s="37">
        <v>-812.52</v>
      </c>
      <c r="G40" s="30">
        <v>31.25</v>
      </c>
      <c r="H40" s="30">
        <v>-11.25</v>
      </c>
    </row>
    <row r="41" spans="2:8" x14ac:dyDescent="0.25">
      <c r="B41" s="28">
        <v>1</v>
      </c>
      <c r="C41" s="29">
        <v>270</v>
      </c>
      <c r="D41" s="28" t="s">
        <v>303</v>
      </c>
      <c r="E41" s="36">
        <v>830.78</v>
      </c>
      <c r="F41" s="37">
        <v>-1199.51</v>
      </c>
      <c r="G41" s="30">
        <v>130</v>
      </c>
      <c r="H41" s="30">
        <v>0</v>
      </c>
    </row>
    <row r="42" spans="2:8" x14ac:dyDescent="0.25">
      <c r="B42" s="28">
        <v>1</v>
      </c>
      <c r="C42" s="29">
        <v>665</v>
      </c>
      <c r="D42" s="28" t="s">
        <v>60</v>
      </c>
      <c r="E42" s="36">
        <v>870.4</v>
      </c>
      <c r="F42" s="37">
        <v>-4809.04</v>
      </c>
      <c r="G42" s="30">
        <v>0</v>
      </c>
      <c r="H42" s="30">
        <v>0</v>
      </c>
    </row>
    <row r="43" spans="2:8" x14ac:dyDescent="0.25">
      <c r="B43" s="28">
        <v>1</v>
      </c>
      <c r="C43" s="29">
        <v>96</v>
      </c>
      <c r="D43" s="28" t="s">
        <v>61</v>
      </c>
      <c r="E43" s="36">
        <v>0</v>
      </c>
      <c r="F43" s="37">
        <v>-378.13</v>
      </c>
      <c r="G43" s="30">
        <v>0</v>
      </c>
      <c r="H43" s="30">
        <v>0</v>
      </c>
    </row>
    <row r="44" spans="2:8" x14ac:dyDescent="0.25">
      <c r="B44" s="28">
        <v>1</v>
      </c>
      <c r="C44" s="29">
        <v>216</v>
      </c>
      <c r="D44" s="28" t="s">
        <v>63</v>
      </c>
      <c r="E44" s="36">
        <v>0</v>
      </c>
      <c r="F44" s="37">
        <v>-150.28</v>
      </c>
      <c r="G44" s="30">
        <v>0</v>
      </c>
      <c r="H44" s="30">
        <v>0</v>
      </c>
    </row>
    <row r="45" spans="2:8" x14ac:dyDescent="0.25">
      <c r="B45" s="28">
        <v>1</v>
      </c>
      <c r="C45" s="29">
        <v>794</v>
      </c>
      <c r="D45" s="28" t="s">
        <v>65</v>
      </c>
      <c r="E45" s="36">
        <v>258.08000000000004</v>
      </c>
      <c r="F45" s="37">
        <v>-483.72</v>
      </c>
      <c r="G45" s="30">
        <v>0</v>
      </c>
      <c r="H45" s="30">
        <v>0</v>
      </c>
    </row>
    <row r="46" spans="2:8" x14ac:dyDescent="0.25">
      <c r="B46" s="28">
        <v>1</v>
      </c>
      <c r="C46" s="29">
        <v>739</v>
      </c>
      <c r="D46" s="28" t="s">
        <v>66</v>
      </c>
      <c r="E46" s="36">
        <v>134.32</v>
      </c>
      <c r="F46" s="37">
        <v>0</v>
      </c>
      <c r="G46" s="30">
        <v>10</v>
      </c>
      <c r="H46" s="30">
        <v>0</v>
      </c>
    </row>
    <row r="47" spans="2:8" x14ac:dyDescent="0.25">
      <c r="B47" s="28">
        <v>1</v>
      </c>
      <c r="C47" s="29">
        <v>286</v>
      </c>
      <c r="D47" s="28" t="s">
        <v>67</v>
      </c>
      <c r="E47" s="36">
        <v>0</v>
      </c>
      <c r="F47" s="37">
        <v>0</v>
      </c>
      <c r="G47" s="30">
        <v>0</v>
      </c>
      <c r="H47" s="30">
        <v>0</v>
      </c>
    </row>
    <row r="48" spans="2:8" x14ac:dyDescent="0.25">
      <c r="B48" s="28">
        <v>1</v>
      </c>
      <c r="C48" s="29">
        <v>851</v>
      </c>
      <c r="D48" s="28" t="s">
        <v>68</v>
      </c>
      <c r="E48" s="36">
        <v>2165.4</v>
      </c>
      <c r="F48" s="37">
        <v>-5938.88</v>
      </c>
      <c r="G48" s="30">
        <v>30</v>
      </c>
      <c r="H48" s="30">
        <v>-30</v>
      </c>
    </row>
    <row r="49" spans="2:8" x14ac:dyDescent="0.25">
      <c r="B49" s="28">
        <v>1</v>
      </c>
      <c r="C49" s="29">
        <v>581</v>
      </c>
      <c r="D49" s="28" t="s">
        <v>69</v>
      </c>
      <c r="E49" s="36">
        <v>142.32</v>
      </c>
      <c r="F49" s="37">
        <v>-142.32</v>
      </c>
      <c r="G49" s="30">
        <v>0</v>
      </c>
      <c r="H49" s="30">
        <v>0</v>
      </c>
    </row>
    <row r="50" spans="2:8" x14ac:dyDescent="0.25">
      <c r="B50" s="28">
        <v>1</v>
      </c>
      <c r="C50" s="29">
        <v>681</v>
      </c>
      <c r="D50" s="28" t="s">
        <v>70</v>
      </c>
      <c r="E50" s="36">
        <v>1066.01</v>
      </c>
      <c r="F50" s="37">
        <v>-2566.6299999999997</v>
      </c>
      <c r="G50" s="30">
        <v>0</v>
      </c>
      <c r="H50" s="30">
        <v>0</v>
      </c>
    </row>
    <row r="51" spans="2:8" x14ac:dyDescent="0.25">
      <c r="B51" s="28">
        <v>1</v>
      </c>
      <c r="C51" s="29">
        <v>103</v>
      </c>
      <c r="D51" s="28" t="s">
        <v>71</v>
      </c>
      <c r="E51" s="36">
        <v>0</v>
      </c>
      <c r="F51" s="37">
        <v>-116.8</v>
      </c>
      <c r="G51" s="30">
        <v>3.75</v>
      </c>
      <c r="H51" s="30">
        <v>0</v>
      </c>
    </row>
    <row r="52" spans="2:8" x14ac:dyDescent="0.25">
      <c r="B52" s="28">
        <v>1</v>
      </c>
      <c r="C52" s="29">
        <v>781</v>
      </c>
      <c r="D52" s="28" t="s">
        <v>72</v>
      </c>
      <c r="E52" s="36">
        <v>0</v>
      </c>
      <c r="F52" s="37">
        <v>0</v>
      </c>
      <c r="G52" s="30">
        <v>0</v>
      </c>
      <c r="H52" s="30">
        <v>0</v>
      </c>
    </row>
    <row r="53" spans="2:8" x14ac:dyDescent="0.25">
      <c r="B53" s="28">
        <v>1</v>
      </c>
      <c r="C53" s="29">
        <v>1025</v>
      </c>
      <c r="D53" s="28" t="s">
        <v>73</v>
      </c>
      <c r="E53" s="36">
        <v>303.62</v>
      </c>
      <c r="F53" s="37">
        <v>-64.52</v>
      </c>
      <c r="G53" s="30">
        <v>0</v>
      </c>
      <c r="H53" s="30">
        <v>0</v>
      </c>
    </row>
    <row r="54" spans="2:8" x14ac:dyDescent="0.25">
      <c r="B54" s="28">
        <v>1</v>
      </c>
      <c r="C54" s="29">
        <v>276</v>
      </c>
      <c r="D54" s="28" t="s">
        <v>304</v>
      </c>
      <c r="E54" s="36">
        <v>0</v>
      </c>
      <c r="F54" s="37">
        <v>0</v>
      </c>
      <c r="G54" s="30">
        <v>0</v>
      </c>
      <c r="H54" s="30">
        <v>0</v>
      </c>
    </row>
    <row r="55" spans="2:8" x14ac:dyDescent="0.25">
      <c r="B55" s="28">
        <v>1</v>
      </c>
      <c r="C55" s="29">
        <v>852</v>
      </c>
      <c r="D55" s="28" t="s">
        <v>76</v>
      </c>
      <c r="E55" s="36">
        <v>0</v>
      </c>
      <c r="F55" s="37">
        <v>0</v>
      </c>
      <c r="G55" s="30">
        <v>0</v>
      </c>
      <c r="H55" s="30">
        <v>0</v>
      </c>
    </row>
    <row r="56" spans="2:8" x14ac:dyDescent="0.25">
      <c r="B56" s="28">
        <v>1</v>
      </c>
      <c r="C56" s="29">
        <v>217</v>
      </c>
      <c r="D56" s="28" t="s">
        <v>77</v>
      </c>
      <c r="E56" s="36">
        <v>0</v>
      </c>
      <c r="F56" s="37">
        <v>0</v>
      </c>
      <c r="G56" s="30">
        <v>0</v>
      </c>
      <c r="H56" s="30">
        <v>0</v>
      </c>
    </row>
    <row r="57" spans="2:8" x14ac:dyDescent="0.25">
      <c r="B57" s="28">
        <v>1</v>
      </c>
      <c r="C57" s="29">
        <v>1168</v>
      </c>
      <c r="D57" s="28" t="s">
        <v>78</v>
      </c>
      <c r="E57" s="36">
        <v>0</v>
      </c>
      <c r="F57" s="37">
        <v>0</v>
      </c>
      <c r="G57" s="30">
        <v>0</v>
      </c>
      <c r="H57" s="30">
        <v>0</v>
      </c>
    </row>
    <row r="58" spans="2:8" x14ac:dyDescent="0.25">
      <c r="B58" s="28">
        <v>1</v>
      </c>
      <c r="C58" s="29">
        <v>426</v>
      </c>
      <c r="D58" s="28" t="s">
        <v>79</v>
      </c>
      <c r="E58" s="36">
        <v>467.04</v>
      </c>
      <c r="F58" s="37">
        <v>-277.83</v>
      </c>
      <c r="G58" s="30">
        <v>0</v>
      </c>
      <c r="H58" s="30">
        <v>0</v>
      </c>
    </row>
    <row r="59" spans="2:8" x14ac:dyDescent="0.25">
      <c r="B59" s="28">
        <v>1</v>
      </c>
      <c r="C59" s="29">
        <v>1342</v>
      </c>
      <c r="D59" s="28" t="s">
        <v>305</v>
      </c>
      <c r="E59" s="36">
        <v>0</v>
      </c>
      <c r="F59" s="37">
        <v>0</v>
      </c>
      <c r="G59" s="30">
        <v>0</v>
      </c>
      <c r="H59" s="30">
        <v>0</v>
      </c>
    </row>
    <row r="60" spans="2:8" x14ac:dyDescent="0.25">
      <c r="B60" s="28">
        <v>1</v>
      </c>
      <c r="C60" s="29">
        <v>393</v>
      </c>
      <c r="D60" s="28" t="s">
        <v>83</v>
      </c>
      <c r="E60" s="36">
        <v>166.04</v>
      </c>
      <c r="F60" s="37">
        <v>0</v>
      </c>
      <c r="G60" s="30">
        <v>2.5</v>
      </c>
      <c r="H60" s="30">
        <v>0</v>
      </c>
    </row>
    <row r="61" spans="2:8" x14ac:dyDescent="0.25">
      <c r="B61" s="28">
        <v>1</v>
      </c>
      <c r="C61" s="29">
        <v>367</v>
      </c>
      <c r="D61" s="28" t="s">
        <v>84</v>
      </c>
      <c r="E61" s="36">
        <v>166.04</v>
      </c>
      <c r="F61" s="37">
        <v>-166.04</v>
      </c>
      <c r="G61" s="30">
        <v>0</v>
      </c>
      <c r="H61" s="30">
        <v>0</v>
      </c>
    </row>
    <row r="62" spans="2:8" x14ac:dyDescent="0.25">
      <c r="B62" s="28">
        <v>1</v>
      </c>
      <c r="C62" s="29">
        <v>356</v>
      </c>
      <c r="D62" s="28" t="s">
        <v>85</v>
      </c>
      <c r="E62" s="36">
        <v>0</v>
      </c>
      <c r="F62" s="37">
        <v>0</v>
      </c>
      <c r="G62" s="30">
        <v>0</v>
      </c>
      <c r="H62" s="30">
        <v>0</v>
      </c>
    </row>
    <row r="63" spans="2:8" x14ac:dyDescent="0.25">
      <c r="B63" s="28">
        <v>1</v>
      </c>
      <c r="C63" s="29">
        <v>1013</v>
      </c>
      <c r="D63" s="28" t="s">
        <v>307</v>
      </c>
      <c r="E63" s="36">
        <v>32.26</v>
      </c>
      <c r="F63" s="37">
        <v>-198.45</v>
      </c>
      <c r="G63" s="30">
        <v>0</v>
      </c>
      <c r="H63" s="30">
        <v>0</v>
      </c>
    </row>
    <row r="64" spans="2:8" x14ac:dyDescent="0.25">
      <c r="B64" s="28">
        <v>1</v>
      </c>
      <c r="C64" s="29">
        <v>323</v>
      </c>
      <c r="D64" s="28" t="s">
        <v>89</v>
      </c>
      <c r="E64" s="36">
        <v>0</v>
      </c>
      <c r="F64" s="37">
        <v>-109.44</v>
      </c>
      <c r="G64" s="30">
        <v>0</v>
      </c>
      <c r="H64" s="30">
        <v>0</v>
      </c>
    </row>
    <row r="65" spans="2:8" x14ac:dyDescent="0.25">
      <c r="B65" s="28">
        <v>1</v>
      </c>
      <c r="C65" s="29">
        <v>368</v>
      </c>
      <c r="D65" s="28" t="s">
        <v>91</v>
      </c>
      <c r="E65" s="36">
        <v>0</v>
      </c>
      <c r="F65" s="37">
        <v>0</v>
      </c>
      <c r="G65" s="30">
        <v>0</v>
      </c>
      <c r="H65" s="30">
        <v>0</v>
      </c>
    </row>
    <row r="66" spans="2:8" x14ac:dyDescent="0.25">
      <c r="B66" s="28">
        <v>1</v>
      </c>
      <c r="C66" s="29">
        <v>332</v>
      </c>
      <c r="D66" s="28" t="s">
        <v>92</v>
      </c>
      <c r="E66" s="36">
        <v>2061.8300000000004</v>
      </c>
      <c r="F66" s="37">
        <v>-2479.98</v>
      </c>
      <c r="G66" s="30">
        <v>8.75</v>
      </c>
      <c r="H66" s="30">
        <v>0</v>
      </c>
    </row>
    <row r="67" spans="2:8" x14ac:dyDescent="0.25">
      <c r="B67" s="28">
        <v>1</v>
      </c>
      <c r="C67" s="29">
        <v>1019</v>
      </c>
      <c r="D67" s="28" t="s">
        <v>96</v>
      </c>
      <c r="E67" s="36">
        <v>757.62</v>
      </c>
      <c r="F67" s="37">
        <v>-1714.97</v>
      </c>
      <c r="G67" s="30">
        <v>0</v>
      </c>
      <c r="H67" s="30">
        <v>0</v>
      </c>
    </row>
    <row r="68" spans="2:8" x14ac:dyDescent="0.25">
      <c r="B68" s="28">
        <v>1</v>
      </c>
      <c r="C68" s="29">
        <v>264</v>
      </c>
      <c r="D68" s="28" t="s">
        <v>97</v>
      </c>
      <c r="E68" s="36">
        <v>0</v>
      </c>
      <c r="F68" s="37">
        <v>-242.07999999999998</v>
      </c>
      <c r="G68" s="30">
        <v>0</v>
      </c>
      <c r="H68" s="30">
        <v>0</v>
      </c>
    </row>
    <row r="69" spans="2:8" x14ac:dyDescent="0.25">
      <c r="B69" s="28">
        <v>1</v>
      </c>
      <c r="C69" s="29">
        <v>330</v>
      </c>
      <c r="D69" s="28" t="s">
        <v>309</v>
      </c>
      <c r="E69" s="36">
        <v>528.20000000000005</v>
      </c>
      <c r="F69" s="37">
        <v>-820.23</v>
      </c>
      <c r="G69" s="30">
        <v>0</v>
      </c>
      <c r="H69" s="30">
        <v>0</v>
      </c>
    </row>
    <row r="70" spans="2:8" x14ac:dyDescent="0.25">
      <c r="B70" s="28">
        <v>1</v>
      </c>
      <c r="C70" s="29">
        <v>333</v>
      </c>
      <c r="D70" s="28" t="s">
        <v>101</v>
      </c>
      <c r="E70" s="36">
        <v>0</v>
      </c>
      <c r="F70" s="37">
        <v>0</v>
      </c>
      <c r="G70" s="30">
        <v>0</v>
      </c>
      <c r="H70" s="30">
        <v>0</v>
      </c>
    </row>
    <row r="71" spans="2:8" x14ac:dyDescent="0.25">
      <c r="B71" s="28">
        <v>1</v>
      </c>
      <c r="C71" s="29">
        <v>827</v>
      </c>
      <c r="D71" s="28" t="s">
        <v>102</v>
      </c>
      <c r="E71" s="36">
        <v>129.04</v>
      </c>
      <c r="F71" s="37">
        <v>0</v>
      </c>
      <c r="G71" s="30">
        <v>0</v>
      </c>
      <c r="H71" s="30">
        <v>0</v>
      </c>
    </row>
    <row r="72" spans="2:8" x14ac:dyDescent="0.25">
      <c r="B72" s="28">
        <v>1</v>
      </c>
      <c r="C72" s="29">
        <v>1020</v>
      </c>
      <c r="D72" s="28" t="s">
        <v>104</v>
      </c>
      <c r="E72" s="36">
        <v>14599.65999999998</v>
      </c>
      <c r="F72" s="37">
        <v>-19277.41000000004</v>
      </c>
      <c r="G72" s="30">
        <v>0</v>
      </c>
      <c r="H72" s="30">
        <v>-3046.25</v>
      </c>
    </row>
    <row r="73" spans="2:8" x14ac:dyDescent="0.25">
      <c r="B73" s="28">
        <v>1</v>
      </c>
      <c r="C73" s="29">
        <v>199</v>
      </c>
      <c r="D73" s="28" t="s">
        <v>105</v>
      </c>
      <c r="E73" s="36">
        <v>6601.9</v>
      </c>
      <c r="F73" s="37">
        <v>0</v>
      </c>
      <c r="G73" s="30">
        <v>0</v>
      </c>
      <c r="H73" s="30">
        <v>0</v>
      </c>
    </row>
    <row r="74" spans="2:8" x14ac:dyDescent="0.25">
      <c r="B74" s="28">
        <v>1</v>
      </c>
      <c r="C74" s="29">
        <v>853</v>
      </c>
      <c r="D74" s="28" t="s">
        <v>106</v>
      </c>
      <c r="E74" s="36">
        <v>198.45</v>
      </c>
      <c r="F74" s="37">
        <v>0</v>
      </c>
      <c r="G74" s="30">
        <v>33.75</v>
      </c>
      <c r="H74" s="30">
        <v>-2.5</v>
      </c>
    </row>
    <row r="75" spans="2:8" x14ac:dyDescent="0.25">
      <c r="B75" s="28">
        <v>1</v>
      </c>
      <c r="C75" s="29">
        <v>222</v>
      </c>
      <c r="D75" s="28" t="s">
        <v>108</v>
      </c>
      <c r="E75" s="36">
        <v>1243.4699999999998</v>
      </c>
      <c r="F75" s="37">
        <v>-1281.48</v>
      </c>
      <c r="G75" s="30">
        <v>112.5</v>
      </c>
      <c r="H75" s="30">
        <v>0</v>
      </c>
    </row>
    <row r="76" spans="2:8" x14ac:dyDescent="0.25">
      <c r="B76" s="28">
        <v>1</v>
      </c>
      <c r="C76" s="29">
        <v>904</v>
      </c>
      <c r="D76" s="28" t="s">
        <v>109</v>
      </c>
      <c r="E76" s="36">
        <v>161.84</v>
      </c>
      <c r="F76" s="37">
        <v>-122.64</v>
      </c>
      <c r="G76" s="30">
        <v>42.5</v>
      </c>
      <c r="H76" s="30">
        <v>-5</v>
      </c>
    </row>
    <row r="77" spans="2:8" x14ac:dyDescent="0.25">
      <c r="B77" s="28">
        <v>1</v>
      </c>
      <c r="C77" s="29">
        <v>262</v>
      </c>
      <c r="D77" s="28" t="s">
        <v>110</v>
      </c>
      <c r="E77" s="36">
        <v>518.52</v>
      </c>
      <c r="F77" s="37">
        <v>-779.82999999999993</v>
      </c>
      <c r="G77" s="30">
        <v>28.75</v>
      </c>
      <c r="H77" s="30">
        <v>0</v>
      </c>
    </row>
    <row r="78" spans="2:8" x14ac:dyDescent="0.25">
      <c r="B78" s="28">
        <v>1</v>
      </c>
      <c r="C78" s="29">
        <v>798</v>
      </c>
      <c r="D78" s="28" t="s">
        <v>112</v>
      </c>
      <c r="E78" s="36">
        <v>204.12</v>
      </c>
      <c r="F78" s="37">
        <v>-558.27</v>
      </c>
      <c r="G78" s="30">
        <v>16.25</v>
      </c>
      <c r="H78" s="30">
        <v>-15</v>
      </c>
    </row>
    <row r="79" spans="2:8" x14ac:dyDescent="0.25">
      <c r="B79" s="28">
        <v>1</v>
      </c>
      <c r="C79" s="29">
        <v>671</v>
      </c>
      <c r="D79" s="28" t="s">
        <v>114</v>
      </c>
      <c r="E79" s="36">
        <v>1355.13</v>
      </c>
      <c r="F79" s="37">
        <v>0</v>
      </c>
      <c r="G79" s="30">
        <v>0</v>
      </c>
      <c r="H79" s="30">
        <v>0</v>
      </c>
    </row>
    <row r="80" spans="2:8" x14ac:dyDescent="0.25">
      <c r="B80" s="28">
        <v>1</v>
      </c>
      <c r="C80" s="29">
        <v>824</v>
      </c>
      <c r="D80" s="28" t="s">
        <v>115</v>
      </c>
      <c r="E80" s="36">
        <v>0</v>
      </c>
      <c r="F80" s="37">
        <v>0</v>
      </c>
      <c r="G80" s="30">
        <v>0</v>
      </c>
      <c r="H80" s="30">
        <v>0</v>
      </c>
    </row>
    <row r="81" spans="2:8" x14ac:dyDescent="0.25">
      <c r="B81" s="28">
        <v>1</v>
      </c>
      <c r="C81" s="29">
        <v>887</v>
      </c>
      <c r="D81" s="28" t="s">
        <v>117</v>
      </c>
      <c r="E81" s="36">
        <v>181.44</v>
      </c>
      <c r="F81" s="37">
        <v>-177.9</v>
      </c>
      <c r="G81" s="30">
        <v>0</v>
      </c>
      <c r="H81" s="30">
        <v>0</v>
      </c>
    </row>
    <row r="82" spans="2:8" x14ac:dyDescent="0.25">
      <c r="B82" s="28">
        <v>1</v>
      </c>
      <c r="C82" s="29">
        <v>324</v>
      </c>
      <c r="D82" s="28" t="s">
        <v>118</v>
      </c>
      <c r="E82" s="36">
        <v>0</v>
      </c>
      <c r="F82" s="37">
        <v>0</v>
      </c>
      <c r="G82" s="30">
        <v>0</v>
      </c>
      <c r="H82" s="30">
        <v>0</v>
      </c>
    </row>
    <row r="83" spans="2:8" x14ac:dyDescent="0.25">
      <c r="B83" s="28">
        <v>1</v>
      </c>
      <c r="C83" s="29">
        <v>888</v>
      </c>
      <c r="D83" s="28" t="s">
        <v>119</v>
      </c>
      <c r="E83" s="36">
        <v>0</v>
      </c>
      <c r="F83" s="37">
        <v>0</v>
      </c>
      <c r="G83" s="30">
        <v>0</v>
      </c>
      <c r="H83" s="30">
        <v>0</v>
      </c>
    </row>
    <row r="84" spans="2:8" x14ac:dyDescent="0.25">
      <c r="B84" s="28">
        <v>1</v>
      </c>
      <c r="C84" s="29">
        <v>1179</v>
      </c>
      <c r="D84" s="28" t="s">
        <v>120</v>
      </c>
      <c r="E84" s="36">
        <v>134.32</v>
      </c>
      <c r="F84" s="37">
        <v>-134.32</v>
      </c>
      <c r="G84" s="30">
        <v>0</v>
      </c>
      <c r="H84" s="30">
        <v>0</v>
      </c>
    </row>
    <row r="85" spans="2:8" x14ac:dyDescent="0.25">
      <c r="B85" s="28">
        <v>1</v>
      </c>
      <c r="C85" s="29">
        <v>597</v>
      </c>
      <c r="D85" s="28" t="s">
        <v>121</v>
      </c>
      <c r="E85" s="36">
        <v>280.5</v>
      </c>
      <c r="F85" s="37">
        <v>0</v>
      </c>
      <c r="G85" s="30">
        <v>0</v>
      </c>
      <c r="H85" s="30">
        <v>0</v>
      </c>
    </row>
    <row r="86" spans="2:8" x14ac:dyDescent="0.25">
      <c r="B86" s="28">
        <v>1</v>
      </c>
      <c r="C86" s="29">
        <v>280</v>
      </c>
      <c r="D86" s="28" t="s">
        <v>122</v>
      </c>
      <c r="E86" s="36">
        <v>1194.5999999999999</v>
      </c>
      <c r="F86" s="37">
        <v>-375.87</v>
      </c>
      <c r="G86" s="30">
        <v>388.75</v>
      </c>
      <c r="H86" s="30">
        <v>0</v>
      </c>
    </row>
    <row r="87" spans="2:8" x14ac:dyDescent="0.25">
      <c r="B87" s="28">
        <v>1</v>
      </c>
      <c r="C87" s="29">
        <v>666</v>
      </c>
      <c r="D87" s="28" t="s">
        <v>123</v>
      </c>
      <c r="E87" s="36">
        <v>530.39</v>
      </c>
      <c r="F87" s="37">
        <v>-530.39</v>
      </c>
      <c r="G87" s="30">
        <v>0</v>
      </c>
      <c r="H87" s="30">
        <v>0</v>
      </c>
    </row>
    <row r="88" spans="2:8" x14ac:dyDescent="0.25">
      <c r="B88" s="28">
        <v>1</v>
      </c>
      <c r="C88" s="29">
        <v>1021</v>
      </c>
      <c r="D88" s="28" t="s">
        <v>312</v>
      </c>
      <c r="E88" s="36">
        <v>1151.1600000000001</v>
      </c>
      <c r="F88" s="37">
        <v>0</v>
      </c>
      <c r="G88" s="30">
        <v>0</v>
      </c>
      <c r="H88" s="30">
        <v>0</v>
      </c>
    </row>
    <row r="89" spans="2:8" x14ac:dyDescent="0.25">
      <c r="B89" s="28">
        <v>1</v>
      </c>
      <c r="C89" s="29">
        <v>4955</v>
      </c>
      <c r="D89" s="28" t="s">
        <v>125</v>
      </c>
      <c r="E89" s="36">
        <v>1266.73</v>
      </c>
      <c r="F89" s="37">
        <v>0</v>
      </c>
      <c r="G89" s="30">
        <v>217.5</v>
      </c>
      <c r="H89" s="30">
        <v>-58.75</v>
      </c>
    </row>
    <row r="90" spans="2:8" x14ac:dyDescent="0.25">
      <c r="B90" s="28">
        <v>1</v>
      </c>
      <c r="C90" s="29">
        <v>740</v>
      </c>
      <c r="D90" s="28" t="s">
        <v>126</v>
      </c>
      <c r="E90" s="36">
        <v>2143.8000000000002</v>
      </c>
      <c r="F90" s="37">
        <v>0</v>
      </c>
      <c r="G90" s="30">
        <v>0</v>
      </c>
      <c r="H90" s="30">
        <v>0</v>
      </c>
    </row>
    <row r="91" spans="2:8" x14ac:dyDescent="0.25">
      <c r="B91" s="28">
        <v>1</v>
      </c>
      <c r="C91" s="29">
        <v>435</v>
      </c>
      <c r="D91" s="28" t="s">
        <v>127</v>
      </c>
      <c r="E91" s="36">
        <v>164.43</v>
      </c>
      <c r="F91" s="37">
        <v>0</v>
      </c>
      <c r="G91" s="30">
        <v>0</v>
      </c>
      <c r="H91" s="30">
        <v>0</v>
      </c>
    </row>
    <row r="92" spans="2:8" x14ac:dyDescent="0.25">
      <c r="B92" s="28">
        <v>1</v>
      </c>
      <c r="C92" s="29">
        <v>218</v>
      </c>
      <c r="D92" s="28" t="s">
        <v>128</v>
      </c>
      <c r="E92" s="36">
        <v>114.76</v>
      </c>
      <c r="F92" s="37">
        <v>0</v>
      </c>
      <c r="G92" s="30">
        <v>1.25</v>
      </c>
      <c r="H92" s="30">
        <v>0</v>
      </c>
    </row>
    <row r="93" spans="2:8" x14ac:dyDescent="0.25">
      <c r="B93" s="28">
        <v>1</v>
      </c>
      <c r="C93" s="29">
        <v>797</v>
      </c>
      <c r="D93" s="28" t="s">
        <v>129</v>
      </c>
      <c r="E93" s="36">
        <v>0</v>
      </c>
      <c r="F93" s="37">
        <v>0</v>
      </c>
      <c r="G93" s="30">
        <v>0</v>
      </c>
      <c r="H93" s="30">
        <v>0</v>
      </c>
    </row>
    <row r="94" spans="2:8" x14ac:dyDescent="0.25">
      <c r="B94" s="28">
        <v>1</v>
      </c>
      <c r="C94" s="29">
        <v>459</v>
      </c>
      <c r="D94" s="28" t="s">
        <v>130</v>
      </c>
      <c r="E94" s="36">
        <v>0</v>
      </c>
      <c r="F94" s="37">
        <v>0</v>
      </c>
      <c r="G94" s="30">
        <v>81.25</v>
      </c>
      <c r="H94" s="30">
        <v>0</v>
      </c>
    </row>
    <row r="95" spans="2:8" x14ac:dyDescent="0.25">
      <c r="B95" s="28">
        <v>1</v>
      </c>
      <c r="C95" s="29">
        <v>183</v>
      </c>
      <c r="D95" s="28" t="s">
        <v>132</v>
      </c>
      <c r="E95" s="36">
        <v>461.48</v>
      </c>
      <c r="F95" s="37">
        <v>-461.48</v>
      </c>
      <c r="G95" s="30">
        <v>0</v>
      </c>
      <c r="H95" s="30">
        <v>0</v>
      </c>
    </row>
    <row r="96" spans="2:8" x14ac:dyDescent="0.25">
      <c r="B96" s="28">
        <v>1</v>
      </c>
      <c r="C96" s="29">
        <v>582</v>
      </c>
      <c r="D96" s="28" t="s">
        <v>135</v>
      </c>
      <c r="E96" s="36">
        <v>1060.8</v>
      </c>
      <c r="F96" s="37">
        <v>0</v>
      </c>
      <c r="G96" s="30">
        <v>120</v>
      </c>
      <c r="H96" s="30">
        <v>0</v>
      </c>
    </row>
    <row r="97" spans="2:8" x14ac:dyDescent="0.25">
      <c r="B97" s="28">
        <v>1</v>
      </c>
      <c r="C97" s="29">
        <v>369</v>
      </c>
      <c r="D97" s="28" t="s">
        <v>136</v>
      </c>
      <c r="E97" s="36">
        <v>177.9</v>
      </c>
      <c r="F97" s="37">
        <v>-150.28</v>
      </c>
      <c r="G97" s="30">
        <v>1.25</v>
      </c>
      <c r="H97" s="30">
        <v>0</v>
      </c>
    </row>
    <row r="98" spans="2:8" x14ac:dyDescent="0.25">
      <c r="B98" s="28">
        <v>1</v>
      </c>
      <c r="C98" s="29">
        <v>583</v>
      </c>
      <c r="D98" s="28" t="s">
        <v>313</v>
      </c>
      <c r="E98" s="36">
        <v>150.28</v>
      </c>
      <c r="F98" s="37">
        <v>0</v>
      </c>
      <c r="G98" s="30">
        <v>15</v>
      </c>
      <c r="H98" s="30">
        <v>0</v>
      </c>
    </row>
    <row r="99" spans="2:8" x14ac:dyDescent="0.25">
      <c r="B99" s="28">
        <v>1</v>
      </c>
      <c r="C99" s="29">
        <v>4581</v>
      </c>
      <c r="D99" s="28" t="s">
        <v>141</v>
      </c>
      <c r="E99" s="36">
        <v>5849.19</v>
      </c>
      <c r="F99" s="37">
        <v>-17378.409999999989</v>
      </c>
      <c r="G99" s="30">
        <v>1147.5</v>
      </c>
      <c r="H99" s="30">
        <v>-103.75</v>
      </c>
    </row>
    <row r="100" spans="2:8" x14ac:dyDescent="0.25">
      <c r="B100" s="28">
        <v>1</v>
      </c>
      <c r="C100" s="29">
        <v>101</v>
      </c>
      <c r="D100" s="28" t="s">
        <v>142</v>
      </c>
      <c r="E100" s="36">
        <v>166.04</v>
      </c>
      <c r="F100" s="37">
        <v>-142.32</v>
      </c>
      <c r="G100" s="30">
        <v>20</v>
      </c>
      <c r="H100" s="30">
        <v>-1.25</v>
      </c>
    </row>
    <row r="101" spans="2:8" x14ac:dyDescent="0.25">
      <c r="B101" s="28">
        <v>1</v>
      </c>
      <c r="C101" s="29">
        <v>281</v>
      </c>
      <c r="D101" s="28" t="s">
        <v>143</v>
      </c>
      <c r="E101" s="36">
        <v>7174.35</v>
      </c>
      <c r="F101" s="37">
        <v>-3696.85</v>
      </c>
      <c r="G101" s="30">
        <v>1102.5</v>
      </c>
      <c r="H101" s="30">
        <v>0</v>
      </c>
    </row>
    <row r="102" spans="2:8" x14ac:dyDescent="0.25">
      <c r="B102" s="28">
        <v>1</v>
      </c>
      <c r="C102" s="29">
        <v>5361</v>
      </c>
      <c r="D102" s="28" t="s">
        <v>144</v>
      </c>
      <c r="E102" s="36">
        <v>0</v>
      </c>
      <c r="F102" s="37">
        <v>0</v>
      </c>
      <c r="G102" s="30">
        <v>0</v>
      </c>
      <c r="H102" s="30">
        <v>0</v>
      </c>
    </row>
    <row r="103" spans="2:8" x14ac:dyDescent="0.25">
      <c r="B103" s="28">
        <v>1</v>
      </c>
      <c r="C103" s="29">
        <v>584</v>
      </c>
      <c r="D103" s="28" t="s">
        <v>145</v>
      </c>
      <c r="E103" s="36">
        <v>0</v>
      </c>
      <c r="F103" s="37">
        <v>-113.04</v>
      </c>
      <c r="G103" s="30">
        <v>0</v>
      </c>
      <c r="H103" s="30">
        <v>0</v>
      </c>
    </row>
    <row r="104" spans="2:8" x14ac:dyDescent="0.25">
      <c r="B104" s="28">
        <v>1</v>
      </c>
      <c r="C104" s="29">
        <v>635</v>
      </c>
      <c r="D104" s="28" t="s">
        <v>146</v>
      </c>
      <c r="E104" s="36">
        <v>431</v>
      </c>
      <c r="F104" s="37">
        <v>0</v>
      </c>
      <c r="G104" s="30">
        <v>0</v>
      </c>
      <c r="H104" s="30">
        <v>0</v>
      </c>
    </row>
    <row r="105" spans="2:8" x14ac:dyDescent="0.25">
      <c r="B105" s="28">
        <v>1</v>
      </c>
      <c r="C105" s="29">
        <v>667</v>
      </c>
      <c r="D105" s="28" t="s">
        <v>148</v>
      </c>
      <c r="E105" s="36">
        <v>3345.9700000000003</v>
      </c>
      <c r="F105" s="37">
        <v>0</v>
      </c>
      <c r="G105" s="30">
        <v>0</v>
      </c>
      <c r="H105" s="30">
        <v>0</v>
      </c>
    </row>
    <row r="106" spans="2:8" x14ac:dyDescent="0.25">
      <c r="B106" s="28">
        <v>1</v>
      </c>
      <c r="C106" s="29">
        <v>683</v>
      </c>
      <c r="D106" s="28" t="s">
        <v>149</v>
      </c>
      <c r="E106" s="36">
        <v>790.56</v>
      </c>
      <c r="F106" s="37">
        <v>-1609.9</v>
      </c>
      <c r="G106" s="30">
        <v>0</v>
      </c>
      <c r="H106" s="30">
        <v>0</v>
      </c>
    </row>
    <row r="107" spans="2:8" x14ac:dyDescent="0.25">
      <c r="B107" s="28">
        <v>1</v>
      </c>
      <c r="C107" s="29">
        <v>668</v>
      </c>
      <c r="D107" s="28" t="s">
        <v>150</v>
      </c>
      <c r="E107" s="36">
        <v>578.84</v>
      </c>
      <c r="F107" s="37">
        <v>-161.84</v>
      </c>
      <c r="G107" s="30">
        <v>0</v>
      </c>
      <c r="H107" s="30">
        <v>0</v>
      </c>
    </row>
    <row r="108" spans="2:8" x14ac:dyDescent="0.25">
      <c r="B108" s="28">
        <v>1</v>
      </c>
      <c r="C108" s="29">
        <v>1022</v>
      </c>
      <c r="D108" s="28" t="s">
        <v>317</v>
      </c>
      <c r="E108" s="36">
        <v>0</v>
      </c>
      <c r="F108" s="37">
        <v>-8178.1100000000033</v>
      </c>
      <c r="G108" s="30">
        <v>65</v>
      </c>
      <c r="H108" s="30">
        <v>0</v>
      </c>
    </row>
    <row r="109" spans="2:8" x14ac:dyDescent="0.25">
      <c r="B109" s="28">
        <v>1</v>
      </c>
      <c r="C109" s="29">
        <v>684</v>
      </c>
      <c r="D109" s="28" t="s">
        <v>152</v>
      </c>
      <c r="E109" s="36">
        <v>0</v>
      </c>
      <c r="F109" s="37">
        <v>0</v>
      </c>
      <c r="G109" s="30">
        <v>0</v>
      </c>
      <c r="H109" s="30">
        <v>0</v>
      </c>
    </row>
    <row r="110" spans="2:8" x14ac:dyDescent="0.25">
      <c r="B110" s="28">
        <v>1</v>
      </c>
      <c r="C110" s="29">
        <v>1026</v>
      </c>
      <c r="D110" s="28" t="s">
        <v>153</v>
      </c>
      <c r="E110" s="36">
        <v>360.78</v>
      </c>
      <c r="F110" s="37">
        <v>0</v>
      </c>
      <c r="G110" s="30">
        <v>0</v>
      </c>
      <c r="H110" s="30">
        <v>0</v>
      </c>
    </row>
    <row r="111" spans="2:8" x14ac:dyDescent="0.25">
      <c r="B111" s="28">
        <v>1</v>
      </c>
      <c r="C111" s="29">
        <v>102</v>
      </c>
      <c r="D111" s="28" t="s">
        <v>157</v>
      </c>
      <c r="E111" s="36">
        <v>111.18</v>
      </c>
      <c r="F111" s="37">
        <v>0</v>
      </c>
      <c r="G111" s="30">
        <v>48.75</v>
      </c>
      <c r="H111" s="30">
        <v>0</v>
      </c>
    </row>
    <row r="112" spans="2:8" x14ac:dyDescent="0.25">
      <c r="B112" s="28">
        <v>1</v>
      </c>
      <c r="C112" s="29">
        <v>299</v>
      </c>
      <c r="D112" s="28" t="s">
        <v>158</v>
      </c>
      <c r="E112" s="36">
        <v>116.8</v>
      </c>
      <c r="F112" s="37">
        <v>-799.66</v>
      </c>
      <c r="G112" s="30">
        <v>0</v>
      </c>
      <c r="H112" s="30">
        <v>0</v>
      </c>
    </row>
    <row r="113" spans="2:8" x14ac:dyDescent="0.25">
      <c r="B113" s="28">
        <v>1</v>
      </c>
      <c r="C113" s="29">
        <v>783</v>
      </c>
      <c r="D113" s="28" t="s">
        <v>160</v>
      </c>
      <c r="E113" s="36">
        <v>0</v>
      </c>
      <c r="F113" s="37">
        <v>-505.96</v>
      </c>
      <c r="G113" s="30">
        <v>0</v>
      </c>
      <c r="H113" s="30">
        <v>0</v>
      </c>
    </row>
    <row r="114" spans="2:8" x14ac:dyDescent="0.25">
      <c r="B114" s="28">
        <v>1</v>
      </c>
      <c r="C114" s="29">
        <v>305</v>
      </c>
      <c r="D114" s="28" t="s">
        <v>161</v>
      </c>
      <c r="E114" s="36">
        <v>500.4</v>
      </c>
      <c r="F114" s="37">
        <v>-500.4</v>
      </c>
      <c r="G114" s="30">
        <v>96.25</v>
      </c>
      <c r="H114" s="30">
        <v>-33.75</v>
      </c>
    </row>
    <row r="115" spans="2:8" x14ac:dyDescent="0.25">
      <c r="B115" s="28">
        <v>1</v>
      </c>
      <c r="C115" s="29">
        <v>1024</v>
      </c>
      <c r="D115" s="28" t="s">
        <v>162</v>
      </c>
      <c r="E115" s="36">
        <v>554.49</v>
      </c>
      <c r="F115" s="37">
        <v>0</v>
      </c>
      <c r="G115" s="30">
        <v>0</v>
      </c>
      <c r="H115" s="30">
        <v>0</v>
      </c>
    </row>
    <row r="116" spans="2:8" x14ac:dyDescent="0.25">
      <c r="B116" s="28">
        <v>1</v>
      </c>
      <c r="C116" s="29">
        <v>282</v>
      </c>
      <c r="D116" s="28" t="s">
        <v>163</v>
      </c>
      <c r="E116" s="36">
        <v>1635.4099999999999</v>
      </c>
      <c r="F116" s="37">
        <v>0</v>
      </c>
      <c r="G116" s="30">
        <v>725</v>
      </c>
      <c r="H116" s="30">
        <v>0</v>
      </c>
    </row>
    <row r="117" spans="2:8" x14ac:dyDescent="0.25">
      <c r="B117" s="28">
        <v>1</v>
      </c>
      <c r="C117" s="29">
        <v>4303</v>
      </c>
      <c r="D117" s="28" t="s">
        <v>164</v>
      </c>
      <c r="E117" s="36">
        <v>475.96</v>
      </c>
      <c r="F117" s="37">
        <v>0</v>
      </c>
      <c r="G117" s="30">
        <v>93.75</v>
      </c>
      <c r="H117" s="30">
        <v>0</v>
      </c>
    </row>
    <row r="118" spans="2:8" x14ac:dyDescent="0.25">
      <c r="B118" s="28">
        <v>1</v>
      </c>
      <c r="C118" s="29">
        <v>370</v>
      </c>
      <c r="D118" s="28" t="s">
        <v>166</v>
      </c>
      <c r="E118" s="36">
        <v>0</v>
      </c>
      <c r="F118" s="37">
        <v>0</v>
      </c>
      <c r="G118" s="30">
        <v>0</v>
      </c>
      <c r="H118" s="30">
        <v>0</v>
      </c>
    </row>
    <row r="119" spans="2:8" x14ac:dyDescent="0.25">
      <c r="B119" s="28">
        <v>1</v>
      </c>
      <c r="C119" s="29">
        <v>297</v>
      </c>
      <c r="D119" s="28" t="s">
        <v>167</v>
      </c>
      <c r="E119" s="36">
        <v>5957.2999999999993</v>
      </c>
      <c r="F119" s="37">
        <v>-3110.49</v>
      </c>
      <c r="G119" s="30">
        <v>76.25</v>
      </c>
      <c r="H119" s="30">
        <v>0</v>
      </c>
    </row>
    <row r="120" spans="2:8" x14ac:dyDescent="0.25">
      <c r="B120" s="28">
        <v>1</v>
      </c>
      <c r="C120" s="29">
        <v>248</v>
      </c>
      <c r="D120" s="28" t="s">
        <v>168</v>
      </c>
      <c r="E120" s="36">
        <v>1273.6399999999999</v>
      </c>
      <c r="F120" s="37">
        <v>0</v>
      </c>
      <c r="G120" s="30">
        <v>0</v>
      </c>
      <c r="H120" s="30">
        <v>0</v>
      </c>
    </row>
    <row r="121" spans="2:8" x14ac:dyDescent="0.25">
      <c r="B121" s="28">
        <v>1</v>
      </c>
      <c r="C121" s="29">
        <v>227</v>
      </c>
      <c r="D121" s="28" t="s">
        <v>169</v>
      </c>
      <c r="E121" s="36">
        <v>161.84</v>
      </c>
      <c r="F121" s="37">
        <v>-161.84</v>
      </c>
      <c r="G121" s="30">
        <v>0</v>
      </c>
      <c r="H121" s="30">
        <v>0</v>
      </c>
    </row>
    <row r="122" spans="2:8" x14ac:dyDescent="0.25">
      <c r="B122" s="28">
        <v>1</v>
      </c>
      <c r="C122" s="29">
        <v>360</v>
      </c>
      <c r="D122" s="28" t="s">
        <v>170</v>
      </c>
      <c r="E122" s="36">
        <v>175.77</v>
      </c>
      <c r="F122" s="37">
        <v>0</v>
      </c>
      <c r="G122" s="30">
        <v>0</v>
      </c>
      <c r="H122" s="30">
        <v>0</v>
      </c>
    </row>
    <row r="123" spans="2:8" x14ac:dyDescent="0.25">
      <c r="B123" s="28">
        <v>1</v>
      </c>
      <c r="C123" s="29">
        <v>784</v>
      </c>
      <c r="D123" s="28" t="s">
        <v>173</v>
      </c>
      <c r="E123" s="36">
        <v>232.46999999999997</v>
      </c>
      <c r="F123" s="37">
        <v>0</v>
      </c>
      <c r="G123" s="30">
        <v>0</v>
      </c>
      <c r="H123" s="30">
        <v>0</v>
      </c>
    </row>
    <row r="124" spans="2:8" x14ac:dyDescent="0.25">
      <c r="B124" s="28">
        <v>1</v>
      </c>
      <c r="C124" s="29">
        <v>685</v>
      </c>
      <c r="D124" s="28" t="s">
        <v>175</v>
      </c>
      <c r="E124" s="36">
        <v>1660.87</v>
      </c>
      <c r="F124" s="37">
        <v>0</v>
      </c>
      <c r="G124" s="30">
        <v>0</v>
      </c>
      <c r="H124" s="30">
        <v>0</v>
      </c>
    </row>
    <row r="125" spans="2:8" x14ac:dyDescent="0.25">
      <c r="B125" s="28">
        <v>1</v>
      </c>
      <c r="C125" s="29">
        <v>585</v>
      </c>
      <c r="D125" s="28" t="s">
        <v>176</v>
      </c>
      <c r="E125" s="36">
        <v>0</v>
      </c>
      <c r="F125" s="37">
        <v>0</v>
      </c>
      <c r="G125" s="30">
        <v>55</v>
      </c>
      <c r="H125" s="30">
        <v>-10</v>
      </c>
    </row>
    <row r="126" spans="2:8" x14ac:dyDescent="0.25">
      <c r="B126" s="28">
        <v>1</v>
      </c>
      <c r="C126" s="29">
        <v>1023</v>
      </c>
      <c r="D126" s="28" t="s">
        <v>178</v>
      </c>
      <c r="E126" s="36">
        <v>0</v>
      </c>
      <c r="F126" s="37">
        <v>0</v>
      </c>
      <c r="G126" s="30">
        <v>0</v>
      </c>
      <c r="H126" s="30">
        <v>0</v>
      </c>
    </row>
    <row r="127" spans="2:8" x14ac:dyDescent="0.25">
      <c r="B127" s="28">
        <v>1</v>
      </c>
      <c r="C127" s="29">
        <v>785</v>
      </c>
      <c r="D127" s="28" t="s">
        <v>179</v>
      </c>
      <c r="E127" s="36">
        <v>221.13</v>
      </c>
      <c r="F127" s="37">
        <v>-170.1</v>
      </c>
      <c r="G127" s="30">
        <v>0</v>
      </c>
      <c r="H127" s="30">
        <v>0</v>
      </c>
    </row>
    <row r="128" spans="2:8" x14ac:dyDescent="0.25">
      <c r="B128" s="28">
        <v>1</v>
      </c>
      <c r="C128" s="29">
        <v>340</v>
      </c>
      <c r="D128" s="28" t="s">
        <v>180</v>
      </c>
      <c r="E128" s="36">
        <v>819.9</v>
      </c>
      <c r="F128" s="37">
        <v>-819.9</v>
      </c>
      <c r="G128" s="30">
        <v>15</v>
      </c>
      <c r="H128" s="30">
        <v>0</v>
      </c>
    </row>
    <row r="129" spans="2:8" x14ac:dyDescent="0.25">
      <c r="B129" s="28">
        <v>1</v>
      </c>
      <c r="C129" s="29">
        <v>786</v>
      </c>
      <c r="D129" s="28" t="s">
        <v>181</v>
      </c>
      <c r="E129" s="36">
        <v>948.09999999999991</v>
      </c>
      <c r="F129" s="37">
        <v>0</v>
      </c>
      <c r="G129" s="30">
        <v>0</v>
      </c>
      <c r="H129" s="30">
        <v>0</v>
      </c>
    </row>
    <row r="130" spans="2:8" x14ac:dyDescent="0.25">
      <c r="B130" s="28">
        <v>1</v>
      </c>
      <c r="C130" s="29">
        <v>200</v>
      </c>
      <c r="D130" s="28" t="s">
        <v>182</v>
      </c>
      <c r="E130" s="36">
        <v>2053.13</v>
      </c>
      <c r="F130" s="37">
        <v>-1338.67</v>
      </c>
      <c r="G130" s="30">
        <v>31.25</v>
      </c>
      <c r="H130" s="30">
        <v>0</v>
      </c>
    </row>
    <row r="131" spans="2:8" x14ac:dyDescent="0.25">
      <c r="B131" s="28">
        <v>1</v>
      </c>
      <c r="C131" s="29">
        <v>201</v>
      </c>
      <c r="D131" s="28" t="s">
        <v>183</v>
      </c>
      <c r="E131" s="36">
        <v>355.8</v>
      </c>
      <c r="F131" s="37">
        <v>-711.6</v>
      </c>
      <c r="G131" s="30">
        <v>0</v>
      </c>
      <c r="H131" s="30">
        <v>0</v>
      </c>
    </row>
    <row r="132" spans="2:8" x14ac:dyDescent="0.25">
      <c r="B132" s="28">
        <v>1</v>
      </c>
      <c r="C132" s="29">
        <v>97</v>
      </c>
      <c r="D132" s="28" t="s">
        <v>184</v>
      </c>
      <c r="E132" s="36">
        <v>325.38</v>
      </c>
      <c r="F132" s="37">
        <v>0</v>
      </c>
      <c r="G132" s="30">
        <v>0</v>
      </c>
      <c r="H132" s="30">
        <v>0</v>
      </c>
    </row>
    <row r="133" spans="2:8" x14ac:dyDescent="0.25">
      <c r="B133" s="28">
        <v>1</v>
      </c>
      <c r="C133" s="29">
        <v>741</v>
      </c>
      <c r="D133" s="28" t="s">
        <v>186</v>
      </c>
      <c r="E133" s="36">
        <v>424.12</v>
      </c>
      <c r="F133" s="37">
        <v>-549.84</v>
      </c>
      <c r="G133" s="30">
        <v>0</v>
      </c>
      <c r="H133" s="30">
        <v>0</v>
      </c>
    </row>
    <row r="134" spans="2:8" x14ac:dyDescent="0.25">
      <c r="B134" s="28">
        <v>1</v>
      </c>
      <c r="C134" s="29">
        <v>186</v>
      </c>
      <c r="D134" s="28" t="s">
        <v>319</v>
      </c>
      <c r="E134" s="36">
        <v>0</v>
      </c>
      <c r="F134" s="37">
        <v>0</v>
      </c>
      <c r="G134" s="30">
        <v>0</v>
      </c>
      <c r="H134" s="30">
        <v>0</v>
      </c>
    </row>
    <row r="135" spans="2:8" x14ac:dyDescent="0.25">
      <c r="B135" s="28">
        <v>1</v>
      </c>
      <c r="C135" s="29">
        <v>855</v>
      </c>
      <c r="D135" s="28" t="s">
        <v>190</v>
      </c>
      <c r="E135" s="36">
        <v>413.90999999999997</v>
      </c>
      <c r="F135" s="37">
        <v>0</v>
      </c>
      <c r="G135" s="30">
        <v>0</v>
      </c>
      <c r="H135" s="30">
        <v>0</v>
      </c>
    </row>
    <row r="136" spans="2:8" x14ac:dyDescent="0.25">
      <c r="B136" s="28">
        <v>1</v>
      </c>
      <c r="C136" s="29">
        <v>336</v>
      </c>
      <c r="D136" s="28" t="s">
        <v>191</v>
      </c>
      <c r="E136" s="36">
        <v>0</v>
      </c>
      <c r="F136" s="37">
        <v>0</v>
      </c>
      <c r="G136" s="30">
        <v>0</v>
      </c>
      <c r="H136" s="30">
        <v>0</v>
      </c>
    </row>
    <row r="137" spans="2:8" x14ac:dyDescent="0.25">
      <c r="B137" s="28">
        <v>1</v>
      </c>
      <c r="C137" s="29">
        <v>900</v>
      </c>
      <c r="D137" s="28" t="s">
        <v>192</v>
      </c>
      <c r="E137" s="36">
        <v>177.9</v>
      </c>
      <c r="F137" s="37">
        <v>-123.14999999999999</v>
      </c>
      <c r="G137" s="30">
        <v>3.75</v>
      </c>
      <c r="H137" s="30">
        <v>-73.75</v>
      </c>
    </row>
    <row r="138" spans="2:8" x14ac:dyDescent="0.25">
      <c r="B138" s="28">
        <v>1</v>
      </c>
      <c r="C138" s="29">
        <v>889</v>
      </c>
      <c r="D138" s="28" t="s">
        <v>193</v>
      </c>
      <c r="E138" s="36">
        <v>2625.93</v>
      </c>
      <c r="F138" s="37">
        <v>-2035.8</v>
      </c>
      <c r="G138" s="30">
        <v>183.75</v>
      </c>
      <c r="H138" s="30">
        <v>0</v>
      </c>
    </row>
    <row r="139" spans="2:8" x14ac:dyDescent="0.25">
      <c r="B139" s="28">
        <v>1</v>
      </c>
      <c r="C139" s="29" t="s">
        <v>347</v>
      </c>
      <c r="D139" s="28" t="s">
        <v>195</v>
      </c>
      <c r="E139" s="36">
        <v>0</v>
      </c>
      <c r="F139" s="37">
        <v>0</v>
      </c>
      <c r="G139" s="30">
        <v>1.25</v>
      </c>
      <c r="H139" s="30">
        <v>0</v>
      </c>
    </row>
    <row r="140" spans="2:8" x14ac:dyDescent="0.25">
      <c r="B140" s="28">
        <v>1</v>
      </c>
      <c r="C140" s="29">
        <v>787</v>
      </c>
      <c r="D140" s="28" t="s">
        <v>196</v>
      </c>
      <c r="E140" s="36">
        <v>161.84</v>
      </c>
      <c r="F140" s="37">
        <v>-175.77</v>
      </c>
      <c r="G140" s="30">
        <v>32.5</v>
      </c>
      <c r="H140" s="30">
        <v>0</v>
      </c>
    </row>
    <row r="141" spans="2:8" x14ac:dyDescent="0.25">
      <c r="B141" s="28">
        <v>1</v>
      </c>
      <c r="C141" s="29">
        <v>98</v>
      </c>
      <c r="D141" s="28" t="s">
        <v>197</v>
      </c>
      <c r="E141" s="36">
        <v>134.32</v>
      </c>
      <c r="F141" s="37">
        <v>0</v>
      </c>
      <c r="G141" s="30">
        <v>0</v>
      </c>
      <c r="H141" s="30">
        <v>0</v>
      </c>
    </row>
    <row r="142" spans="2:8" x14ac:dyDescent="0.25">
      <c r="B142" s="28">
        <v>1</v>
      </c>
      <c r="C142" s="29">
        <v>586</v>
      </c>
      <c r="D142" s="28" t="s">
        <v>199</v>
      </c>
      <c r="E142" s="36">
        <v>80.650000000000006</v>
      </c>
      <c r="F142" s="37">
        <v>-80.650000000000006</v>
      </c>
      <c r="G142" s="30">
        <v>0</v>
      </c>
      <c r="H142" s="30">
        <v>0</v>
      </c>
    </row>
    <row r="143" spans="2:8" x14ac:dyDescent="0.25">
      <c r="B143" s="28">
        <v>1</v>
      </c>
      <c r="C143" s="29">
        <v>223</v>
      </c>
      <c r="D143" s="28" t="s">
        <v>200</v>
      </c>
      <c r="E143" s="36">
        <v>0</v>
      </c>
      <c r="F143" s="37">
        <v>0</v>
      </c>
      <c r="G143" s="30">
        <v>0</v>
      </c>
      <c r="H143" s="30">
        <v>0</v>
      </c>
    </row>
    <row r="144" spans="2:8" x14ac:dyDescent="0.25">
      <c r="B144" s="28">
        <v>1</v>
      </c>
      <c r="C144" s="29">
        <v>1180</v>
      </c>
      <c r="D144" s="28" t="s">
        <v>201</v>
      </c>
      <c r="E144" s="36">
        <v>130.46</v>
      </c>
      <c r="F144" s="37">
        <v>0</v>
      </c>
      <c r="G144" s="30">
        <v>0</v>
      </c>
      <c r="H144" s="30">
        <v>0</v>
      </c>
    </row>
    <row r="145" spans="2:8" x14ac:dyDescent="0.25">
      <c r="B145" s="28">
        <v>1</v>
      </c>
      <c r="C145" s="29">
        <v>823</v>
      </c>
      <c r="D145" s="28" t="s">
        <v>203</v>
      </c>
      <c r="E145" s="36">
        <v>113.04</v>
      </c>
      <c r="F145" s="37">
        <v>-113.04</v>
      </c>
      <c r="G145" s="30">
        <v>0</v>
      </c>
      <c r="H145" s="30">
        <v>0</v>
      </c>
    </row>
    <row r="146" spans="2:8" x14ac:dyDescent="0.25">
      <c r="B146" s="28">
        <v>1</v>
      </c>
      <c r="C146" s="29">
        <v>295</v>
      </c>
      <c r="D146" s="28" t="s">
        <v>321</v>
      </c>
      <c r="E146" s="36">
        <v>187.11</v>
      </c>
      <c r="F146" s="37">
        <v>-676.39</v>
      </c>
      <c r="G146" s="30">
        <v>0</v>
      </c>
      <c r="H146" s="30">
        <v>0</v>
      </c>
    </row>
    <row r="147" spans="2:8" x14ac:dyDescent="0.25">
      <c r="B147" s="28">
        <v>1</v>
      </c>
      <c r="C147" s="29">
        <v>780</v>
      </c>
      <c r="D147" s="28" t="s">
        <v>322</v>
      </c>
      <c r="E147" s="36">
        <v>3875.4899999999989</v>
      </c>
      <c r="F147" s="37">
        <v>0</v>
      </c>
      <c r="G147" s="30">
        <v>696.25</v>
      </c>
      <c r="H147" s="30">
        <v>0</v>
      </c>
    </row>
    <row r="148" spans="2:8" x14ac:dyDescent="0.25">
      <c r="B148" s="28">
        <v>1</v>
      </c>
      <c r="C148" s="29">
        <v>304</v>
      </c>
      <c r="D148" s="28" t="s">
        <v>206</v>
      </c>
      <c r="E148" s="36">
        <v>0</v>
      </c>
      <c r="F148" s="37">
        <v>0</v>
      </c>
      <c r="G148" s="30">
        <v>0</v>
      </c>
      <c r="H148" s="30">
        <v>0</v>
      </c>
    </row>
    <row r="149" spans="2:8" x14ac:dyDescent="0.25">
      <c r="B149" s="28">
        <v>1</v>
      </c>
      <c r="C149" s="29">
        <v>1181</v>
      </c>
      <c r="D149" s="28" t="s">
        <v>210</v>
      </c>
      <c r="E149" s="36">
        <v>113.04</v>
      </c>
      <c r="F149" s="37">
        <v>-113.04</v>
      </c>
      <c r="G149" s="30">
        <v>2.5</v>
      </c>
      <c r="H149" s="30">
        <v>-2.5</v>
      </c>
    </row>
    <row r="150" spans="2:8" x14ac:dyDescent="0.25">
      <c r="B150" s="28">
        <v>1</v>
      </c>
      <c r="C150" s="29">
        <v>892</v>
      </c>
      <c r="D150" s="28" t="s">
        <v>212</v>
      </c>
      <c r="E150" s="36">
        <v>114.76</v>
      </c>
      <c r="F150" s="37">
        <v>-116.8</v>
      </c>
      <c r="G150" s="30">
        <v>18.75</v>
      </c>
      <c r="H150" s="30">
        <v>0</v>
      </c>
    </row>
    <row r="151" spans="2:8" x14ac:dyDescent="0.25">
      <c r="B151" s="28">
        <v>1</v>
      </c>
      <c r="C151" s="29">
        <v>590</v>
      </c>
      <c r="D151" s="28" t="s">
        <v>215</v>
      </c>
      <c r="E151" s="36">
        <v>16.13</v>
      </c>
      <c r="F151" s="37">
        <v>-113.04</v>
      </c>
      <c r="G151" s="30">
        <v>13.75</v>
      </c>
      <c r="H151" s="30">
        <v>-13.75</v>
      </c>
    </row>
    <row r="152" spans="2:8" x14ac:dyDescent="0.25">
      <c r="B152" s="28">
        <v>1</v>
      </c>
      <c r="C152" s="29">
        <v>636</v>
      </c>
      <c r="D152" s="28" t="s">
        <v>323</v>
      </c>
      <c r="E152" s="36">
        <v>129.04</v>
      </c>
      <c r="F152" s="37">
        <v>-129.04</v>
      </c>
      <c r="G152" s="30">
        <v>0</v>
      </c>
      <c r="H152" s="30">
        <v>0</v>
      </c>
    </row>
    <row r="153" spans="2:8" x14ac:dyDescent="0.25">
      <c r="B153" s="28">
        <v>1</v>
      </c>
      <c r="C153" s="29">
        <v>184</v>
      </c>
      <c r="D153" s="28" t="s">
        <v>324</v>
      </c>
      <c r="E153" s="36">
        <v>209.79</v>
      </c>
      <c r="F153" s="37">
        <v>0</v>
      </c>
      <c r="G153" s="30">
        <v>0</v>
      </c>
      <c r="H153" s="30">
        <v>0</v>
      </c>
    </row>
    <row r="154" spans="2:8" x14ac:dyDescent="0.25">
      <c r="B154" s="28">
        <v>1</v>
      </c>
      <c r="C154" s="29">
        <v>298</v>
      </c>
      <c r="D154" s="28" t="s">
        <v>219</v>
      </c>
      <c r="E154" s="36">
        <v>226.8</v>
      </c>
      <c r="F154" s="37">
        <v>-1571.8</v>
      </c>
      <c r="G154" s="30">
        <v>12.5</v>
      </c>
      <c r="H154" s="30">
        <v>-130</v>
      </c>
    </row>
    <row r="155" spans="2:8" x14ac:dyDescent="0.25">
      <c r="B155" s="28">
        <v>1</v>
      </c>
      <c r="C155" s="29">
        <v>300</v>
      </c>
      <c r="D155" s="28" t="s">
        <v>221</v>
      </c>
      <c r="E155" s="36">
        <v>400.32</v>
      </c>
      <c r="F155" s="37">
        <v>0</v>
      </c>
      <c r="G155" s="30">
        <v>0</v>
      </c>
      <c r="H155" s="30">
        <v>0</v>
      </c>
    </row>
    <row r="156" spans="2:8" x14ac:dyDescent="0.25">
      <c r="B156" s="28">
        <v>1</v>
      </c>
      <c r="C156" s="29">
        <v>897</v>
      </c>
      <c r="D156" s="28" t="s">
        <v>222</v>
      </c>
      <c r="E156" s="36">
        <v>0</v>
      </c>
      <c r="F156" s="37">
        <v>0</v>
      </c>
      <c r="G156" s="30">
        <v>0</v>
      </c>
      <c r="H156" s="30">
        <v>0</v>
      </c>
    </row>
    <row r="157" spans="2:8" x14ac:dyDescent="0.25">
      <c r="B157" s="28">
        <v>1</v>
      </c>
      <c r="C157" s="29">
        <v>433</v>
      </c>
      <c r="D157" s="28" t="s">
        <v>223</v>
      </c>
      <c r="E157" s="36">
        <v>144.5</v>
      </c>
      <c r="F157" s="37">
        <v>-144.5</v>
      </c>
      <c r="G157" s="30">
        <v>0</v>
      </c>
      <c r="H157" s="30">
        <v>0</v>
      </c>
    </row>
    <row r="158" spans="2:8" x14ac:dyDescent="0.25">
      <c r="B158" s="28">
        <v>1</v>
      </c>
      <c r="C158" s="29">
        <v>826</v>
      </c>
      <c r="D158" s="28" t="s">
        <v>224</v>
      </c>
      <c r="E158" s="36">
        <v>0</v>
      </c>
      <c r="F158" s="37">
        <v>0</v>
      </c>
      <c r="G158" s="30">
        <v>0</v>
      </c>
      <c r="H158" s="30">
        <v>0</v>
      </c>
    </row>
    <row r="159" spans="2:8" x14ac:dyDescent="0.25">
      <c r="B159" s="28">
        <v>1</v>
      </c>
      <c r="C159" s="29">
        <v>203</v>
      </c>
      <c r="D159" s="28" t="s">
        <v>226</v>
      </c>
      <c r="E159" s="36">
        <v>1540.2400000000009</v>
      </c>
      <c r="F159" s="37">
        <v>-1540.2400000000005</v>
      </c>
      <c r="G159" s="30">
        <v>0</v>
      </c>
      <c r="H159" s="30">
        <v>0</v>
      </c>
    </row>
    <row r="160" spans="2:8" x14ac:dyDescent="0.25">
      <c r="B160" s="28">
        <v>1</v>
      </c>
      <c r="C160" s="29">
        <v>204</v>
      </c>
      <c r="D160" s="28" t="s">
        <v>228</v>
      </c>
      <c r="E160" s="36">
        <v>2483.8999999999996</v>
      </c>
      <c r="F160" s="37">
        <v>-192.78</v>
      </c>
      <c r="G160" s="30">
        <v>816.25</v>
      </c>
      <c r="H160" s="30">
        <v>-326.25</v>
      </c>
    </row>
    <row r="161" spans="2:8" x14ac:dyDescent="0.25">
      <c r="B161" s="28">
        <v>1</v>
      </c>
      <c r="C161" s="29">
        <v>325</v>
      </c>
      <c r="D161" s="28" t="s">
        <v>229</v>
      </c>
      <c r="E161" s="36">
        <v>0</v>
      </c>
      <c r="F161" s="37">
        <v>-302.94</v>
      </c>
      <c r="G161" s="30">
        <v>0</v>
      </c>
      <c r="H161" s="30">
        <v>0</v>
      </c>
    </row>
    <row r="162" spans="2:8" x14ac:dyDescent="0.25">
      <c r="B162" s="28">
        <v>1</v>
      </c>
      <c r="C162" s="29">
        <v>779</v>
      </c>
      <c r="D162" s="28" t="s">
        <v>230</v>
      </c>
      <c r="E162" s="36">
        <v>302.94</v>
      </c>
      <c r="F162" s="37">
        <v>-667.18000000000006</v>
      </c>
      <c r="G162" s="30">
        <v>347.5</v>
      </c>
      <c r="H162" s="30">
        <v>-117.5</v>
      </c>
    </row>
    <row r="163" spans="2:8" x14ac:dyDescent="0.25">
      <c r="B163" s="28">
        <v>1</v>
      </c>
      <c r="C163" s="29">
        <v>338</v>
      </c>
      <c r="D163" s="28" t="s">
        <v>231</v>
      </c>
      <c r="E163" s="36">
        <v>522.64</v>
      </c>
      <c r="F163" s="37">
        <v>-1463.76</v>
      </c>
      <c r="G163" s="30">
        <v>0</v>
      </c>
      <c r="H163" s="30">
        <v>0</v>
      </c>
    </row>
    <row r="164" spans="2:8" x14ac:dyDescent="0.25">
      <c r="B164" s="28">
        <v>1</v>
      </c>
      <c r="C164" s="29">
        <v>856</v>
      </c>
      <c r="D164" s="28" t="s">
        <v>232</v>
      </c>
      <c r="E164" s="36">
        <v>353.43</v>
      </c>
      <c r="F164" s="37">
        <v>-280.5</v>
      </c>
      <c r="G164" s="30">
        <v>0</v>
      </c>
      <c r="H164" s="30">
        <v>0</v>
      </c>
    </row>
    <row r="165" spans="2:8" x14ac:dyDescent="0.25">
      <c r="B165" s="28">
        <v>1</v>
      </c>
      <c r="C165" s="29">
        <v>284</v>
      </c>
      <c r="D165" s="28" t="s">
        <v>233</v>
      </c>
      <c r="E165" s="36">
        <v>0</v>
      </c>
      <c r="F165" s="37">
        <v>0</v>
      </c>
      <c r="G165" s="30">
        <v>0</v>
      </c>
      <c r="H165" s="30">
        <v>0</v>
      </c>
    </row>
    <row r="166" spans="2:8" x14ac:dyDescent="0.25">
      <c r="B166" s="28">
        <v>1</v>
      </c>
      <c r="C166" s="29">
        <v>788</v>
      </c>
      <c r="D166" s="28" t="s">
        <v>234</v>
      </c>
      <c r="E166" s="36">
        <v>226.8</v>
      </c>
      <c r="F166" s="37">
        <v>-1312.62</v>
      </c>
      <c r="G166" s="30">
        <v>0</v>
      </c>
      <c r="H166" s="30">
        <v>0</v>
      </c>
    </row>
    <row r="167" spans="2:8" x14ac:dyDescent="0.25">
      <c r="B167" s="28">
        <v>1</v>
      </c>
      <c r="C167" s="29">
        <v>669</v>
      </c>
      <c r="D167" s="28" t="s">
        <v>235</v>
      </c>
      <c r="E167" s="36">
        <v>444.25</v>
      </c>
      <c r="F167" s="37">
        <v>-444.25</v>
      </c>
      <c r="G167" s="30">
        <v>115</v>
      </c>
      <c r="H167" s="30">
        <v>-11.25</v>
      </c>
    </row>
    <row r="168" spans="2:8" x14ac:dyDescent="0.25">
      <c r="B168" s="28">
        <v>1</v>
      </c>
      <c r="C168" s="29">
        <v>326</v>
      </c>
      <c r="D168" s="28" t="s">
        <v>236</v>
      </c>
      <c r="E168" s="36">
        <v>0</v>
      </c>
      <c r="F168" s="37">
        <v>-150.28</v>
      </c>
      <c r="G168" s="30">
        <v>0</v>
      </c>
      <c r="H168" s="30">
        <v>-10</v>
      </c>
    </row>
    <row r="169" spans="2:8" x14ac:dyDescent="0.25">
      <c r="B169" s="28">
        <v>1</v>
      </c>
      <c r="C169" s="29">
        <v>795</v>
      </c>
      <c r="D169" s="28" t="s">
        <v>326</v>
      </c>
      <c r="E169" s="36">
        <v>161.84</v>
      </c>
      <c r="F169" s="37">
        <v>0</v>
      </c>
      <c r="G169" s="30">
        <v>2.5</v>
      </c>
      <c r="H169" s="30">
        <v>0</v>
      </c>
    </row>
    <row r="170" spans="2:8" x14ac:dyDescent="0.25">
      <c r="B170" s="28">
        <v>1</v>
      </c>
      <c r="C170" s="29">
        <v>944</v>
      </c>
      <c r="D170" s="28" t="s">
        <v>238</v>
      </c>
      <c r="E170" s="36">
        <v>2302.3200000000002</v>
      </c>
      <c r="F170" s="37">
        <v>-476.28</v>
      </c>
      <c r="G170" s="30">
        <v>0</v>
      </c>
      <c r="H170" s="30">
        <v>0</v>
      </c>
    </row>
    <row r="171" spans="2:8" x14ac:dyDescent="0.25">
      <c r="B171" s="28">
        <v>1</v>
      </c>
      <c r="C171" s="29">
        <v>434</v>
      </c>
      <c r="D171" s="28" t="s">
        <v>240</v>
      </c>
      <c r="E171" s="36">
        <v>483.72</v>
      </c>
      <c r="F171" s="37">
        <v>-422.56</v>
      </c>
      <c r="G171" s="30">
        <v>0</v>
      </c>
      <c r="H171" s="30">
        <v>0</v>
      </c>
    </row>
    <row r="172" spans="2:8" x14ac:dyDescent="0.25">
      <c r="B172" s="28">
        <v>1</v>
      </c>
      <c r="C172" s="29">
        <v>828</v>
      </c>
      <c r="D172" s="28" t="s">
        <v>242</v>
      </c>
      <c r="E172" s="36">
        <v>161.29999999999998</v>
      </c>
      <c r="F172" s="37">
        <v>-161.29999999999998</v>
      </c>
      <c r="G172" s="30">
        <v>2.5</v>
      </c>
      <c r="H172" s="30">
        <v>-2.5</v>
      </c>
    </row>
    <row r="173" spans="2:8" x14ac:dyDescent="0.25">
      <c r="B173" s="28">
        <v>1</v>
      </c>
      <c r="C173" s="29">
        <v>373</v>
      </c>
      <c r="D173" s="28" t="s">
        <v>243</v>
      </c>
      <c r="E173" s="36">
        <v>0</v>
      </c>
      <c r="F173" s="37">
        <v>0</v>
      </c>
      <c r="G173" s="30">
        <v>0</v>
      </c>
      <c r="H173" s="30">
        <v>0</v>
      </c>
    </row>
    <row r="174" spans="2:8" x14ac:dyDescent="0.25">
      <c r="B174" s="28">
        <v>1</v>
      </c>
      <c r="C174" s="29">
        <v>302</v>
      </c>
      <c r="D174" s="28" t="s">
        <v>244</v>
      </c>
      <c r="E174" s="36">
        <v>645.19999999999993</v>
      </c>
      <c r="F174" s="37">
        <v>0</v>
      </c>
      <c r="G174" s="30">
        <v>0</v>
      </c>
      <c r="H174" s="30">
        <v>0</v>
      </c>
    </row>
    <row r="175" spans="2:8" x14ac:dyDescent="0.25">
      <c r="B175" s="28">
        <v>1</v>
      </c>
      <c r="C175" s="29">
        <v>890</v>
      </c>
      <c r="D175" s="28" t="s">
        <v>245</v>
      </c>
      <c r="E175" s="36">
        <v>64.52</v>
      </c>
      <c r="F175" s="37">
        <v>-112.91</v>
      </c>
      <c r="G175" s="30">
        <v>0</v>
      </c>
      <c r="H175" s="30">
        <v>0</v>
      </c>
    </row>
    <row r="176" spans="2:8" x14ac:dyDescent="0.25">
      <c r="B176" s="28">
        <v>1</v>
      </c>
      <c r="C176" s="29">
        <v>371</v>
      </c>
      <c r="D176" s="28" t="s">
        <v>246</v>
      </c>
      <c r="E176" s="36">
        <v>0</v>
      </c>
      <c r="F176" s="37">
        <v>0</v>
      </c>
      <c r="G176" s="30">
        <v>0</v>
      </c>
      <c r="H176" s="30">
        <v>0</v>
      </c>
    </row>
    <row r="177" spans="2:8" x14ac:dyDescent="0.25">
      <c r="B177" s="28">
        <v>1</v>
      </c>
      <c r="C177" s="29">
        <v>687</v>
      </c>
      <c r="D177" s="28" t="s">
        <v>327</v>
      </c>
      <c r="E177" s="36">
        <v>461.48</v>
      </c>
      <c r="F177" s="37">
        <v>-1146.9099999999999</v>
      </c>
      <c r="G177" s="30">
        <v>53.75</v>
      </c>
      <c r="H177" s="30">
        <v>-16.25</v>
      </c>
    </row>
    <row r="178" spans="2:8" x14ac:dyDescent="0.25">
      <c r="B178" s="28">
        <v>1</v>
      </c>
      <c r="C178" s="29">
        <v>428</v>
      </c>
      <c r="D178" s="28" t="s">
        <v>248</v>
      </c>
      <c r="E178" s="36">
        <v>0</v>
      </c>
      <c r="F178" s="37">
        <v>0</v>
      </c>
      <c r="G178" s="30">
        <v>0</v>
      </c>
      <c r="H178" s="30">
        <v>0</v>
      </c>
    </row>
    <row r="179" spans="2:8" x14ac:dyDescent="0.25">
      <c r="B179" s="28">
        <v>1</v>
      </c>
      <c r="C179" s="29">
        <v>229</v>
      </c>
      <c r="D179" s="28" t="s">
        <v>250</v>
      </c>
      <c r="E179" s="36">
        <v>0</v>
      </c>
      <c r="F179" s="37">
        <v>0</v>
      </c>
      <c r="G179" s="30">
        <v>6.25</v>
      </c>
      <c r="H179" s="30">
        <v>0</v>
      </c>
    </row>
    <row r="180" spans="2:8" x14ac:dyDescent="0.25">
      <c r="B180" s="28">
        <v>1</v>
      </c>
      <c r="C180" s="29">
        <v>1170</v>
      </c>
      <c r="D180" s="28" t="s">
        <v>251</v>
      </c>
      <c r="E180" s="36">
        <v>161.30000000000001</v>
      </c>
      <c r="F180" s="37">
        <v>0</v>
      </c>
      <c r="G180" s="30">
        <v>0</v>
      </c>
      <c r="H180" s="30">
        <v>0</v>
      </c>
    </row>
    <row r="181" spans="2:8" x14ac:dyDescent="0.25">
      <c r="B181" s="28">
        <v>1</v>
      </c>
      <c r="C181" s="29">
        <v>898</v>
      </c>
      <c r="D181" s="28" t="s">
        <v>252</v>
      </c>
      <c r="E181" s="36">
        <v>581.94000000000005</v>
      </c>
      <c r="F181" s="37">
        <v>-96.78</v>
      </c>
      <c r="G181" s="30">
        <v>0</v>
      </c>
      <c r="H181" s="30">
        <v>0</v>
      </c>
    </row>
    <row r="182" spans="2:8" x14ac:dyDescent="0.25">
      <c r="B182" s="28">
        <v>1</v>
      </c>
      <c r="C182" s="29">
        <v>1243</v>
      </c>
      <c r="D182" s="28" t="s">
        <v>328</v>
      </c>
      <c r="E182" s="36">
        <v>0</v>
      </c>
      <c r="F182" s="37">
        <v>0</v>
      </c>
      <c r="G182" s="30">
        <v>52.5</v>
      </c>
      <c r="H182" s="30">
        <v>0</v>
      </c>
    </row>
    <row r="183" spans="2:8" x14ac:dyDescent="0.25">
      <c r="B183" s="28">
        <v>1</v>
      </c>
      <c r="C183" s="29">
        <v>357</v>
      </c>
      <c r="D183" s="28" t="s">
        <v>256</v>
      </c>
      <c r="E183" s="36">
        <v>1107.72</v>
      </c>
      <c r="F183" s="37">
        <v>-1183.74</v>
      </c>
      <c r="G183" s="30">
        <v>0</v>
      </c>
      <c r="H183" s="30">
        <v>0</v>
      </c>
    </row>
    <row r="184" spans="2:8" x14ac:dyDescent="0.25">
      <c r="B184" s="28">
        <v>1</v>
      </c>
      <c r="C184" s="29">
        <v>891</v>
      </c>
      <c r="D184" s="28" t="s">
        <v>257</v>
      </c>
      <c r="E184" s="36">
        <v>145.16999999999999</v>
      </c>
      <c r="F184" s="37">
        <v>-80.650000000000006</v>
      </c>
      <c r="G184" s="30">
        <v>0</v>
      </c>
      <c r="H184" s="30">
        <v>0</v>
      </c>
    </row>
    <row r="185" spans="2:8" x14ac:dyDescent="0.25">
      <c r="B185" s="28">
        <v>1</v>
      </c>
      <c r="C185" s="29">
        <v>285</v>
      </c>
      <c r="D185" s="28" t="s">
        <v>258</v>
      </c>
      <c r="E185" s="36">
        <v>291.72000000000003</v>
      </c>
      <c r="F185" s="37">
        <v>-391.23</v>
      </c>
      <c r="G185" s="30">
        <v>0</v>
      </c>
      <c r="H185" s="30">
        <v>0</v>
      </c>
    </row>
    <row r="186" spans="2:8" x14ac:dyDescent="0.25">
      <c r="B186" s="28">
        <v>1</v>
      </c>
      <c r="C186" s="29">
        <v>1352</v>
      </c>
      <c r="D186" s="28" t="s">
        <v>259</v>
      </c>
      <c r="E186" s="36">
        <v>0</v>
      </c>
      <c r="F186" s="37">
        <v>-226.8</v>
      </c>
      <c r="G186" s="30">
        <v>6.25</v>
      </c>
      <c r="H186" s="30">
        <v>0</v>
      </c>
    </row>
    <row r="187" spans="2:8" x14ac:dyDescent="0.25">
      <c r="B187" s="28">
        <v>1</v>
      </c>
      <c r="C187" s="29">
        <v>391</v>
      </c>
      <c r="D187" s="28" t="s">
        <v>260</v>
      </c>
      <c r="E187" s="36">
        <v>957.44</v>
      </c>
      <c r="F187" s="37">
        <v>0</v>
      </c>
      <c r="G187" s="30">
        <v>6.25</v>
      </c>
      <c r="H187" s="30">
        <v>0</v>
      </c>
    </row>
    <row r="188" spans="2:8" x14ac:dyDescent="0.25">
      <c r="B188" s="28">
        <v>1</v>
      </c>
      <c r="C188" s="29">
        <v>686</v>
      </c>
      <c r="D188" s="28" t="s">
        <v>261</v>
      </c>
      <c r="E188" s="36">
        <v>111.18</v>
      </c>
      <c r="F188" s="37">
        <v>-1561.44</v>
      </c>
      <c r="G188" s="30">
        <v>21.25</v>
      </c>
      <c r="H188" s="30">
        <v>0</v>
      </c>
    </row>
    <row r="189" spans="2:8" x14ac:dyDescent="0.25">
      <c r="B189" s="28">
        <v>1</v>
      </c>
      <c r="C189" s="29">
        <v>245</v>
      </c>
      <c r="D189" s="28" t="s">
        <v>262</v>
      </c>
      <c r="E189" s="36">
        <v>1384.8999999999999</v>
      </c>
      <c r="F189" s="37">
        <v>-166.78</v>
      </c>
      <c r="G189" s="30">
        <v>2.5</v>
      </c>
      <c r="H189" s="30">
        <v>-12.5</v>
      </c>
    </row>
    <row r="190" spans="2:8" x14ac:dyDescent="0.25">
      <c r="B190" s="28">
        <v>1</v>
      </c>
      <c r="C190" s="29">
        <v>355</v>
      </c>
      <c r="D190" s="28" t="s">
        <v>263</v>
      </c>
      <c r="E190" s="36">
        <v>198.45</v>
      </c>
      <c r="F190" s="37">
        <v>-346.96000000000004</v>
      </c>
      <c r="G190" s="30">
        <v>3.75</v>
      </c>
      <c r="H190" s="30">
        <v>0</v>
      </c>
    </row>
    <row r="191" spans="2:8" x14ac:dyDescent="0.25">
      <c r="B191" s="28">
        <v>1</v>
      </c>
      <c r="C191" s="29">
        <v>3861</v>
      </c>
      <c r="D191" s="28" t="s">
        <v>329</v>
      </c>
      <c r="E191" s="36">
        <v>0</v>
      </c>
      <c r="F191" s="37">
        <v>0</v>
      </c>
      <c r="G191" s="30">
        <v>0</v>
      </c>
      <c r="H191" s="30">
        <v>0</v>
      </c>
    </row>
    <row r="192" spans="2:8" x14ac:dyDescent="0.25">
      <c r="B192" s="28">
        <v>1</v>
      </c>
      <c r="C192" s="29">
        <v>1049</v>
      </c>
      <c r="D192" s="28" t="s">
        <v>267</v>
      </c>
      <c r="E192" s="36">
        <v>721.98</v>
      </c>
      <c r="F192" s="37">
        <v>-917.5</v>
      </c>
      <c r="G192" s="30">
        <v>131.25</v>
      </c>
      <c r="H192" s="30">
        <v>-1.25</v>
      </c>
    </row>
    <row r="193" spans="2:8" x14ac:dyDescent="0.25">
      <c r="B193" s="28">
        <v>1</v>
      </c>
      <c r="C193" s="29">
        <v>599</v>
      </c>
      <c r="D193" s="28" t="s">
        <v>268</v>
      </c>
      <c r="E193" s="36">
        <v>129.04</v>
      </c>
      <c r="F193" s="37">
        <v>0</v>
      </c>
      <c r="G193" s="30">
        <v>0</v>
      </c>
      <c r="H193" s="30">
        <v>0</v>
      </c>
    </row>
    <row r="194" spans="2:8" x14ac:dyDescent="0.25">
      <c r="B194" s="28">
        <v>1</v>
      </c>
      <c r="C194" s="29">
        <v>436</v>
      </c>
      <c r="D194" s="28" t="s">
        <v>269</v>
      </c>
      <c r="E194" s="36">
        <v>0</v>
      </c>
      <c r="F194" s="37">
        <v>-142.32</v>
      </c>
      <c r="G194" s="30">
        <v>8.75</v>
      </c>
      <c r="H194" s="30">
        <v>0</v>
      </c>
    </row>
    <row r="195" spans="2:8" x14ac:dyDescent="0.25">
      <c r="B195" s="28">
        <v>1</v>
      </c>
      <c r="C195" s="29">
        <v>372</v>
      </c>
      <c r="D195" s="28" t="s">
        <v>270</v>
      </c>
      <c r="E195" s="36">
        <v>0</v>
      </c>
      <c r="F195" s="37">
        <v>0</v>
      </c>
      <c r="G195" s="30">
        <v>0</v>
      </c>
      <c r="H195" s="30">
        <v>0</v>
      </c>
    </row>
    <row r="196" spans="2:8" x14ac:dyDescent="0.25">
      <c r="B196" s="28">
        <v>1</v>
      </c>
      <c r="C196" s="29">
        <v>253</v>
      </c>
      <c r="D196" s="28" t="s">
        <v>271</v>
      </c>
      <c r="E196" s="36">
        <v>1725.6000000000001</v>
      </c>
      <c r="F196" s="37">
        <v>0</v>
      </c>
      <c r="G196" s="30">
        <v>573.75</v>
      </c>
      <c r="H196" s="30">
        <v>-288.75</v>
      </c>
    </row>
    <row r="197" spans="2:8" x14ac:dyDescent="0.25">
      <c r="B197" s="28">
        <v>1</v>
      </c>
      <c r="C197" s="29">
        <v>1658</v>
      </c>
      <c r="D197" s="28" t="s">
        <v>331</v>
      </c>
      <c r="E197" s="36">
        <v>1209.75</v>
      </c>
      <c r="F197" s="37">
        <v>-3168.24</v>
      </c>
      <c r="G197" s="30">
        <v>0</v>
      </c>
      <c r="H197" s="30">
        <v>0</v>
      </c>
    </row>
    <row r="198" spans="2:8" x14ac:dyDescent="0.25">
      <c r="B198" s="28">
        <v>1</v>
      </c>
      <c r="C198" s="29">
        <v>1221</v>
      </c>
      <c r="D198" s="28" t="s">
        <v>332</v>
      </c>
      <c r="E198" s="36">
        <v>0</v>
      </c>
      <c r="F198" s="37">
        <v>0</v>
      </c>
      <c r="G198" s="30">
        <v>0</v>
      </c>
      <c r="H198" s="30">
        <v>0</v>
      </c>
    </row>
    <row r="199" spans="2:8" x14ac:dyDescent="0.25">
      <c r="B199" s="28">
        <v>1</v>
      </c>
      <c r="C199" s="29">
        <v>224</v>
      </c>
      <c r="D199" s="28" t="s">
        <v>333</v>
      </c>
      <c r="E199" s="36">
        <v>478.16</v>
      </c>
      <c r="F199" s="37">
        <v>-478.16</v>
      </c>
      <c r="G199" s="30">
        <v>62.5</v>
      </c>
      <c r="H199" s="30">
        <v>0</v>
      </c>
    </row>
    <row r="200" spans="2:8" x14ac:dyDescent="0.25">
      <c r="B200" s="28">
        <v>1</v>
      </c>
      <c r="C200" s="29">
        <v>670</v>
      </c>
      <c r="D200" s="28" t="s">
        <v>278</v>
      </c>
      <c r="E200" s="36">
        <v>222.48000000000002</v>
      </c>
      <c r="F200" s="37">
        <v>-367.65</v>
      </c>
      <c r="G200" s="30">
        <v>0</v>
      </c>
      <c r="H200" s="30">
        <v>0</v>
      </c>
    </row>
    <row r="201" spans="2:8" x14ac:dyDescent="0.25">
      <c r="B201" s="28">
        <v>1</v>
      </c>
      <c r="C201" s="29">
        <v>789</v>
      </c>
      <c r="D201" s="28" t="s">
        <v>280</v>
      </c>
      <c r="E201" s="36">
        <v>9270.35</v>
      </c>
      <c r="F201" s="37">
        <v>-4002.83</v>
      </c>
      <c r="G201" s="30">
        <v>0</v>
      </c>
      <c r="H201" s="30">
        <v>0</v>
      </c>
    </row>
    <row r="202" spans="2:8" x14ac:dyDescent="0.25">
      <c r="B202" s="28">
        <v>1</v>
      </c>
      <c r="C202" s="29">
        <v>228</v>
      </c>
      <c r="D202" s="28" t="s">
        <v>281</v>
      </c>
      <c r="E202" s="36">
        <v>0</v>
      </c>
      <c r="F202" s="37">
        <v>0</v>
      </c>
      <c r="G202" s="30">
        <v>0</v>
      </c>
      <c r="H202" s="30">
        <v>0</v>
      </c>
    </row>
    <row r="203" spans="2:8" x14ac:dyDescent="0.25">
      <c r="B203" s="28">
        <v>1</v>
      </c>
      <c r="C203" s="29">
        <v>100</v>
      </c>
      <c r="D203" s="28" t="s">
        <v>282</v>
      </c>
      <c r="E203" s="36">
        <v>0</v>
      </c>
      <c r="F203" s="37">
        <v>-166.04</v>
      </c>
      <c r="G203" s="30">
        <v>0</v>
      </c>
      <c r="H203" s="30">
        <v>0</v>
      </c>
    </row>
    <row r="204" spans="2:8" x14ac:dyDescent="0.25">
      <c r="B204" s="28">
        <v>1</v>
      </c>
      <c r="C204" s="29">
        <v>339</v>
      </c>
      <c r="D204" s="28" t="s">
        <v>283</v>
      </c>
      <c r="E204" s="36">
        <v>8205.84</v>
      </c>
      <c r="F204" s="37">
        <v>0</v>
      </c>
      <c r="G204" s="30">
        <v>177.5</v>
      </c>
      <c r="H204" s="30">
        <v>0</v>
      </c>
    </row>
    <row r="205" spans="2:8" x14ac:dyDescent="0.25">
      <c r="B205" s="28">
        <v>1</v>
      </c>
      <c r="C205" s="29">
        <v>899</v>
      </c>
      <c r="D205" s="28" t="s">
        <v>285</v>
      </c>
      <c r="E205" s="36">
        <v>0</v>
      </c>
      <c r="F205" s="37">
        <v>0</v>
      </c>
      <c r="G205" s="30">
        <v>0</v>
      </c>
      <c r="H205" s="30">
        <v>0</v>
      </c>
    </row>
    <row r="206" spans="2:8" x14ac:dyDescent="0.25">
      <c r="B206" s="28">
        <v>1</v>
      </c>
      <c r="C206" s="29">
        <v>790</v>
      </c>
      <c r="D206" s="28" t="s">
        <v>287</v>
      </c>
      <c r="E206" s="36">
        <v>116.8</v>
      </c>
      <c r="F206" s="37">
        <v>-116.8</v>
      </c>
      <c r="G206" s="30">
        <v>0</v>
      </c>
      <c r="H206" s="30">
        <v>0</v>
      </c>
    </row>
    <row r="207" spans="2:8" x14ac:dyDescent="0.25">
      <c r="B207" s="28">
        <v>1</v>
      </c>
      <c r="C207" s="29">
        <v>1032</v>
      </c>
      <c r="D207" s="28" t="s">
        <v>288</v>
      </c>
      <c r="E207" s="36">
        <v>1202.8799999999999</v>
      </c>
      <c r="F207" s="37">
        <v>0</v>
      </c>
      <c r="G207" s="30">
        <v>135</v>
      </c>
      <c r="H207" s="30">
        <v>0</v>
      </c>
    </row>
    <row r="208" spans="2:8" x14ac:dyDescent="0.25">
      <c r="B208" s="28">
        <v>1</v>
      </c>
      <c r="C208" s="29">
        <v>431</v>
      </c>
      <c r="D208" s="28" t="s">
        <v>289</v>
      </c>
      <c r="E208" s="36">
        <v>932.74999999999989</v>
      </c>
      <c r="F208" s="37">
        <v>0</v>
      </c>
      <c r="G208" s="30">
        <v>0</v>
      </c>
      <c r="H208" s="30">
        <v>0</v>
      </c>
    </row>
    <row r="209" spans="2:8" x14ac:dyDescent="0.25">
      <c r="B209" s="28">
        <v>1</v>
      </c>
      <c r="C209" s="29">
        <v>432</v>
      </c>
      <c r="D209" s="28" t="s">
        <v>290</v>
      </c>
      <c r="E209" s="36">
        <v>161.30000000000001</v>
      </c>
      <c r="F209" s="37">
        <v>0</v>
      </c>
      <c r="G209" s="30">
        <v>0</v>
      </c>
      <c r="H209" s="30">
        <v>0</v>
      </c>
    </row>
    <row r="210" spans="2:8" x14ac:dyDescent="0.25">
      <c r="B210" s="28">
        <v>1</v>
      </c>
      <c r="C210" s="29">
        <v>587</v>
      </c>
      <c r="D210" s="28" t="s">
        <v>291</v>
      </c>
      <c r="E210" s="36">
        <v>1055.83</v>
      </c>
      <c r="F210" s="37">
        <v>0</v>
      </c>
      <c r="G210" s="30">
        <v>0</v>
      </c>
      <c r="H210" s="30">
        <v>0</v>
      </c>
    </row>
    <row r="211" spans="2:8" x14ac:dyDescent="0.25">
      <c r="B211" s="28">
        <v>1</v>
      </c>
      <c r="C211" s="29">
        <v>392</v>
      </c>
      <c r="D211" s="28" t="s">
        <v>292</v>
      </c>
      <c r="E211" s="36">
        <v>166.04</v>
      </c>
      <c r="F211" s="37">
        <v>0</v>
      </c>
      <c r="G211" s="30">
        <v>0</v>
      </c>
      <c r="H211" s="30">
        <v>0</v>
      </c>
    </row>
    <row r="212" spans="2:8" x14ac:dyDescent="0.25">
      <c r="B212" s="28">
        <v>1</v>
      </c>
      <c r="C212" s="29">
        <v>205</v>
      </c>
      <c r="D212" s="28" t="s">
        <v>335</v>
      </c>
      <c r="E212" s="36">
        <v>5702.8</v>
      </c>
      <c r="F212" s="37">
        <v>-5702.8</v>
      </c>
      <c r="G212" s="30">
        <v>295</v>
      </c>
      <c r="H212" s="30">
        <v>0</v>
      </c>
    </row>
    <row r="213" spans="2:8" x14ac:dyDescent="0.25">
      <c r="B213" s="28"/>
      <c r="C213" s="28"/>
      <c r="D213" s="28"/>
      <c r="E213" s="36"/>
      <c r="F213" s="37"/>
      <c r="G213" s="30"/>
      <c r="H213" s="30"/>
    </row>
    <row r="214" spans="2:8" x14ac:dyDescent="0.25">
      <c r="B214" s="28"/>
      <c r="C214" s="28"/>
      <c r="D214" s="28"/>
      <c r="E214" s="36"/>
      <c r="F214" s="37"/>
      <c r="G214" s="30"/>
      <c r="H214" s="30"/>
    </row>
    <row r="215" spans="2:8" x14ac:dyDescent="0.25">
      <c r="B215" s="28"/>
      <c r="C215" s="28"/>
      <c r="D215" s="28"/>
      <c r="E215" s="36"/>
      <c r="F215" s="37"/>
      <c r="G215" s="30"/>
      <c r="H215" s="30"/>
    </row>
    <row r="216" spans="2:8" x14ac:dyDescent="0.25">
      <c r="B216" s="28"/>
      <c r="C216" s="28"/>
      <c r="D216" s="28"/>
      <c r="E216" s="36"/>
      <c r="F216" s="37"/>
      <c r="G216" s="30"/>
      <c r="H216" s="30"/>
    </row>
    <row r="218" spans="2:8" x14ac:dyDescent="0.25">
      <c r="D218" s="38" t="s">
        <v>294</v>
      </c>
      <c r="E218" s="39">
        <f>SUM(E10:E216)</f>
        <v>156424.34999999992</v>
      </c>
      <c r="F218" s="39">
        <f>SUM(F10:F216)</f>
        <v>-127217.59000000003</v>
      </c>
      <c r="G218" s="39">
        <f>SUM(G10:G216)</f>
        <v>12720</v>
      </c>
      <c r="H218" s="39">
        <f>SUM(H10:H216)</f>
        <v>-9672.5</v>
      </c>
    </row>
    <row r="221" spans="2:8" x14ac:dyDescent="0.25">
      <c r="E221" s="41"/>
      <c r="F221" s="41"/>
      <c r="G221" s="41"/>
      <c r="H221" s="41"/>
    </row>
    <row r="222" spans="2:8" x14ac:dyDescent="0.25">
      <c r="E222" s="41"/>
      <c r="F222" s="41"/>
      <c r="G222" s="41"/>
      <c r="H222" s="41"/>
    </row>
    <row r="223" spans="2:8" x14ac:dyDescent="0.25">
      <c r="E223" s="41"/>
      <c r="F223" s="41"/>
      <c r="G223" s="41"/>
      <c r="H223" s="41"/>
    </row>
    <row r="224" spans="2:8" x14ac:dyDescent="0.25">
      <c r="D224" s="42"/>
      <c r="E224" s="43"/>
      <c r="F224" s="43"/>
      <c r="G224" s="43"/>
      <c r="H224" s="43"/>
    </row>
    <row r="226" spans="5:5" x14ac:dyDescent="0.25">
      <c r="E226" s="44"/>
    </row>
    <row r="227" spans="5:5" x14ac:dyDescent="0.25">
      <c r="E227" s="44"/>
    </row>
    <row r="228" spans="5:5" x14ac:dyDescent="0.25">
      <c r="E228" s="44"/>
    </row>
    <row r="230" spans="5:5" x14ac:dyDescent="0.25">
      <c r="E230" s="44"/>
    </row>
    <row r="231" spans="5:5" x14ac:dyDescent="0.25">
      <c r="E231" s="44"/>
    </row>
    <row r="232" spans="5:5" x14ac:dyDescent="0.25">
      <c r="E232" s="44"/>
    </row>
  </sheetData>
  <autoFilter ref="B9:H216" xr:uid="{E7F73D12-A6C5-43DC-B11E-7873B8C55B0F}">
    <sortState xmlns:xlrd2="http://schemas.microsoft.com/office/spreadsheetml/2017/richdata2" ref="B10:H216">
      <sortCondition ref="D9:D216"/>
    </sortState>
  </autoFilter>
  <mergeCells count="1">
    <mergeCell ref="B6:E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983F-CA88-4164-BDF2-9B89F8AC61DC}">
  <dimension ref="B1:I232"/>
  <sheetViews>
    <sheetView topLeftCell="A190" zoomScaleNormal="100" workbookViewId="0">
      <selection activeCell="E196" sqref="E196"/>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9" width="9.42578125" style="17" bestFit="1" customWidth="1"/>
    <col min="10" max="16384" width="8.85546875" style="17"/>
  </cols>
  <sheetData>
    <row r="1" spans="2:9" ht="5.0999999999999996" customHeight="1" thickBot="1" x14ac:dyDescent="0.3"/>
    <row r="2" spans="2:9" ht="15.75" thickBot="1" x14ac:dyDescent="0.3">
      <c r="B2" s="19" t="s">
        <v>0</v>
      </c>
      <c r="C2" s="20" t="s">
        <v>1</v>
      </c>
    </row>
    <row r="3" spans="2:9" ht="15.75" thickBot="1" x14ac:dyDescent="0.3">
      <c r="B3" s="21" t="s">
        <v>2</v>
      </c>
      <c r="C3" s="20" t="s">
        <v>345</v>
      </c>
    </row>
    <row r="4" spans="2:9" ht="15.75" thickBot="1" x14ac:dyDescent="0.3">
      <c r="B4" s="21" t="s">
        <v>4</v>
      </c>
      <c r="C4" s="22" t="s">
        <v>348</v>
      </c>
    </row>
    <row r="6" spans="2:9" ht="15" customHeight="1" x14ac:dyDescent="0.25">
      <c r="B6" s="61" t="s">
        <v>339</v>
      </c>
      <c r="C6" s="62"/>
      <c r="D6" s="62"/>
      <c r="E6" s="63"/>
      <c r="F6" s="23"/>
      <c r="G6" s="23"/>
      <c r="H6" s="23"/>
    </row>
    <row r="7" spans="2:9" x14ac:dyDescent="0.25">
      <c r="B7" s="64"/>
      <c r="C7" s="65"/>
      <c r="D7" s="65"/>
      <c r="E7" s="66"/>
      <c r="F7" s="23"/>
      <c r="G7" s="23"/>
      <c r="H7" s="23"/>
    </row>
    <row r="8" spans="2:9" x14ac:dyDescent="0.25">
      <c r="B8" s="24"/>
      <c r="C8" s="25"/>
      <c r="D8" s="24"/>
      <c r="E8" s="24"/>
      <c r="F8" s="24"/>
      <c r="G8" s="24"/>
      <c r="H8" s="24"/>
    </row>
    <row r="9" spans="2:9" x14ac:dyDescent="0.25">
      <c r="B9" s="26" t="s">
        <v>6</v>
      </c>
      <c r="C9" s="27" t="s">
        <v>7</v>
      </c>
      <c r="D9" s="26" t="s">
        <v>8</v>
      </c>
      <c r="E9" s="26" t="s">
        <v>9</v>
      </c>
      <c r="F9" s="26" t="s">
        <v>10</v>
      </c>
      <c r="G9" s="26" t="s">
        <v>11</v>
      </c>
      <c r="H9" s="26" t="s">
        <v>12</v>
      </c>
    </row>
    <row r="10" spans="2:9" x14ac:dyDescent="0.25">
      <c r="B10" s="28">
        <v>1</v>
      </c>
      <c r="C10" s="29">
        <v>579</v>
      </c>
      <c r="D10" s="28" t="s">
        <v>16</v>
      </c>
      <c r="E10" s="36">
        <v>114.76</v>
      </c>
      <c r="F10" s="37">
        <v>225.94</v>
      </c>
      <c r="G10" s="36">
        <v>0</v>
      </c>
      <c r="H10" s="36">
        <v>0</v>
      </c>
      <c r="I10" s="45"/>
    </row>
    <row r="11" spans="2:9" x14ac:dyDescent="0.25">
      <c r="B11" s="28">
        <v>1</v>
      </c>
      <c r="C11" s="29">
        <v>251</v>
      </c>
      <c r="D11" s="28" t="s">
        <v>296</v>
      </c>
      <c r="E11" s="36">
        <v>209.65</v>
      </c>
      <c r="F11" s="36">
        <v>0</v>
      </c>
      <c r="G11" s="30">
        <v>86.25</v>
      </c>
      <c r="H11" s="36">
        <v>0</v>
      </c>
    </row>
    <row r="12" spans="2:9" x14ac:dyDescent="0.25">
      <c r="B12" s="28">
        <v>1</v>
      </c>
      <c r="C12" s="29">
        <v>247</v>
      </c>
      <c r="D12" s="28" t="s">
        <v>296</v>
      </c>
      <c r="E12" s="36">
        <v>326.14999999999998</v>
      </c>
      <c r="F12" s="37">
        <v>381.48</v>
      </c>
      <c r="G12" s="30">
        <v>232.5</v>
      </c>
      <c r="H12" s="36">
        <v>0</v>
      </c>
    </row>
    <row r="13" spans="2:9" x14ac:dyDescent="0.25">
      <c r="B13" s="28">
        <v>1</v>
      </c>
      <c r="C13" s="29">
        <v>901</v>
      </c>
      <c r="D13" s="28" t="s">
        <v>19</v>
      </c>
      <c r="E13" s="36">
        <v>0</v>
      </c>
      <c r="F13" s="36">
        <v>0</v>
      </c>
      <c r="G13" s="36">
        <v>0</v>
      </c>
      <c r="H13" s="36">
        <v>0</v>
      </c>
    </row>
    <row r="14" spans="2:9" x14ac:dyDescent="0.25">
      <c r="B14" s="28">
        <v>1</v>
      </c>
      <c r="C14" s="29">
        <v>195</v>
      </c>
      <c r="D14" s="28" t="s">
        <v>20</v>
      </c>
      <c r="E14" s="36">
        <v>0</v>
      </c>
      <c r="F14" s="37">
        <v>1944</v>
      </c>
      <c r="G14" s="36">
        <v>0</v>
      </c>
      <c r="H14" s="36">
        <v>0</v>
      </c>
    </row>
    <row r="15" spans="2:9" x14ac:dyDescent="0.25">
      <c r="B15" s="28">
        <v>1</v>
      </c>
      <c r="C15" s="29">
        <v>663</v>
      </c>
      <c r="D15" s="28" t="s">
        <v>21</v>
      </c>
      <c r="E15" s="36">
        <v>1561.62</v>
      </c>
      <c r="F15" s="37">
        <v>1991.25</v>
      </c>
      <c r="G15" s="36">
        <v>0</v>
      </c>
      <c r="H15" s="36">
        <v>0</v>
      </c>
    </row>
    <row r="16" spans="2:9" x14ac:dyDescent="0.25">
      <c r="B16" s="28">
        <v>1</v>
      </c>
      <c r="C16" s="29">
        <v>196</v>
      </c>
      <c r="D16" s="28" t="s">
        <v>23</v>
      </c>
      <c r="E16" s="36">
        <v>1147.94</v>
      </c>
      <c r="F16" s="37">
        <v>1147.94</v>
      </c>
      <c r="G16" s="30">
        <v>2686.25</v>
      </c>
      <c r="H16" s="36">
        <v>0</v>
      </c>
    </row>
    <row r="17" spans="2:8" x14ac:dyDescent="0.25">
      <c r="B17" s="28">
        <v>1</v>
      </c>
      <c r="C17" s="29">
        <v>261</v>
      </c>
      <c r="D17" s="28" t="s">
        <v>297</v>
      </c>
      <c r="E17" s="36">
        <v>135.52000000000001</v>
      </c>
      <c r="F17" s="37">
        <v>530.05999999999995</v>
      </c>
      <c r="G17" s="36">
        <v>0</v>
      </c>
      <c r="H17" s="30">
        <v>10</v>
      </c>
    </row>
    <row r="18" spans="2:8" x14ac:dyDescent="0.25">
      <c r="B18" s="28">
        <v>1</v>
      </c>
      <c r="C18" s="29">
        <v>260</v>
      </c>
      <c r="D18" s="28" t="s">
        <v>298</v>
      </c>
      <c r="E18" s="36">
        <v>0</v>
      </c>
      <c r="F18" s="37">
        <v>17.34</v>
      </c>
      <c r="G18" s="36">
        <v>0</v>
      </c>
      <c r="H18" s="36">
        <v>0</v>
      </c>
    </row>
    <row r="19" spans="2:8" x14ac:dyDescent="0.25">
      <c r="B19" s="28">
        <v>1</v>
      </c>
      <c r="C19" s="29">
        <v>588</v>
      </c>
      <c r="D19" s="28" t="s">
        <v>24</v>
      </c>
      <c r="E19" s="36">
        <v>129.04</v>
      </c>
      <c r="F19" s="36">
        <v>0</v>
      </c>
      <c r="G19" s="30">
        <v>27.5</v>
      </c>
      <c r="H19" s="36">
        <v>0</v>
      </c>
    </row>
    <row r="20" spans="2:8" x14ac:dyDescent="0.25">
      <c r="B20" s="28">
        <v>1</v>
      </c>
      <c r="C20" s="29">
        <v>1017</v>
      </c>
      <c r="D20" s="28" t="s">
        <v>27</v>
      </c>
      <c r="E20" s="36">
        <v>115.15</v>
      </c>
      <c r="F20" s="36">
        <v>0</v>
      </c>
      <c r="G20" s="30">
        <v>8.75</v>
      </c>
      <c r="H20" s="36">
        <v>0</v>
      </c>
    </row>
    <row r="21" spans="2:8" x14ac:dyDescent="0.25">
      <c r="B21" s="28">
        <v>1</v>
      </c>
      <c r="C21" s="29">
        <v>301</v>
      </c>
      <c r="D21" s="28" t="s">
        <v>28</v>
      </c>
      <c r="E21" s="36">
        <v>0</v>
      </c>
      <c r="F21" s="37">
        <v>280.5</v>
      </c>
      <c r="G21" s="36">
        <v>0</v>
      </c>
      <c r="H21" s="36">
        <v>0</v>
      </c>
    </row>
    <row r="22" spans="2:8" x14ac:dyDescent="0.25">
      <c r="B22" s="28">
        <v>1</v>
      </c>
      <c r="C22" s="29">
        <v>791</v>
      </c>
      <c r="D22" s="28" t="s">
        <v>30</v>
      </c>
      <c r="E22" s="36">
        <v>482.16</v>
      </c>
      <c r="F22" s="37">
        <v>482.16</v>
      </c>
      <c r="G22" s="30">
        <v>6.25</v>
      </c>
      <c r="H22" s="36">
        <v>0</v>
      </c>
    </row>
    <row r="23" spans="2:8" x14ac:dyDescent="0.25">
      <c r="B23" s="28">
        <v>1</v>
      </c>
      <c r="C23" s="29">
        <v>1027</v>
      </c>
      <c r="D23" s="28" t="s">
        <v>31</v>
      </c>
      <c r="E23" s="36">
        <v>1288.24</v>
      </c>
      <c r="F23" s="37">
        <v>2652.13</v>
      </c>
      <c r="G23" s="36">
        <v>0</v>
      </c>
      <c r="H23" s="36">
        <v>0</v>
      </c>
    </row>
    <row r="24" spans="2:8" x14ac:dyDescent="0.25">
      <c r="B24" s="28">
        <v>1</v>
      </c>
      <c r="C24" s="29">
        <v>1018</v>
      </c>
      <c r="D24" s="28" t="s">
        <v>34</v>
      </c>
      <c r="E24" s="36">
        <v>0</v>
      </c>
      <c r="F24" s="37">
        <v>3222.04</v>
      </c>
      <c r="G24" s="36">
        <v>0</v>
      </c>
      <c r="H24" s="36">
        <v>0</v>
      </c>
    </row>
    <row r="25" spans="2:8" x14ac:dyDescent="0.25">
      <c r="B25" s="28">
        <v>1</v>
      </c>
      <c r="C25" s="29">
        <v>206</v>
      </c>
      <c r="D25" s="28" t="s">
        <v>36</v>
      </c>
      <c r="E25" s="36">
        <v>0</v>
      </c>
      <c r="F25" s="37">
        <v>145.16999999999999</v>
      </c>
      <c r="G25" s="36">
        <v>0</v>
      </c>
      <c r="H25" s="36">
        <v>0</v>
      </c>
    </row>
    <row r="26" spans="2:8" x14ac:dyDescent="0.25">
      <c r="B26" s="28">
        <v>1</v>
      </c>
      <c r="C26" s="29">
        <v>358</v>
      </c>
      <c r="D26" s="28" t="s">
        <v>37</v>
      </c>
      <c r="E26" s="36">
        <v>114.56</v>
      </c>
      <c r="F26" s="37">
        <v>114.76</v>
      </c>
      <c r="G26" s="30">
        <v>5</v>
      </c>
      <c r="H26" s="30">
        <v>16.25</v>
      </c>
    </row>
    <row r="27" spans="2:8" x14ac:dyDescent="0.25">
      <c r="B27" s="28">
        <v>1</v>
      </c>
      <c r="C27" s="29">
        <v>589</v>
      </c>
      <c r="D27" s="28" t="s">
        <v>38</v>
      </c>
      <c r="E27" s="36">
        <v>114.56</v>
      </c>
      <c r="F27" s="37">
        <v>116.8</v>
      </c>
      <c r="G27" s="30">
        <v>27.5</v>
      </c>
      <c r="H27" s="36">
        <v>0</v>
      </c>
    </row>
    <row r="28" spans="2:8" x14ac:dyDescent="0.25">
      <c r="B28" s="28">
        <v>1</v>
      </c>
      <c r="C28" s="29">
        <v>366</v>
      </c>
      <c r="D28" s="28" t="s">
        <v>39</v>
      </c>
      <c r="E28" s="36">
        <v>112.91</v>
      </c>
      <c r="F28" s="36">
        <v>0</v>
      </c>
      <c r="G28" s="36">
        <v>0</v>
      </c>
      <c r="H28" s="36">
        <v>0</v>
      </c>
    </row>
    <row r="29" spans="2:8" x14ac:dyDescent="0.25">
      <c r="B29" s="28">
        <v>1</v>
      </c>
      <c r="C29" s="29">
        <v>822</v>
      </c>
      <c r="D29" s="28" t="s">
        <v>41</v>
      </c>
      <c r="E29" s="36">
        <v>539.32000000000005</v>
      </c>
      <c r="F29" s="36">
        <v>0</v>
      </c>
      <c r="G29" s="36">
        <v>0</v>
      </c>
      <c r="H29" s="36">
        <v>0</v>
      </c>
    </row>
    <row r="30" spans="2:8" x14ac:dyDescent="0.25">
      <c r="B30" s="28">
        <v>1</v>
      </c>
      <c r="C30" s="29">
        <v>1003</v>
      </c>
      <c r="D30" s="28" t="s">
        <v>43</v>
      </c>
      <c r="E30" s="36">
        <v>609.39</v>
      </c>
      <c r="F30" s="37">
        <v>609.39</v>
      </c>
      <c r="G30" s="36">
        <v>0</v>
      </c>
      <c r="H30" s="30">
        <v>30</v>
      </c>
    </row>
    <row r="31" spans="2:8" x14ac:dyDescent="0.25">
      <c r="B31" s="28">
        <v>1</v>
      </c>
      <c r="C31" s="29">
        <v>903</v>
      </c>
      <c r="D31" s="28" t="s">
        <v>45</v>
      </c>
      <c r="E31" s="36">
        <v>48.39</v>
      </c>
      <c r="F31" s="37">
        <v>48.39</v>
      </c>
      <c r="G31" s="36">
        <v>0</v>
      </c>
      <c r="H31" s="36">
        <v>0</v>
      </c>
    </row>
    <row r="32" spans="2:8" x14ac:dyDescent="0.25">
      <c r="B32" s="28">
        <v>1</v>
      </c>
      <c r="C32" s="29">
        <v>792</v>
      </c>
      <c r="D32" s="28" t="s">
        <v>301</v>
      </c>
      <c r="E32" s="36">
        <v>164.7</v>
      </c>
      <c r="F32" s="37">
        <v>122.64</v>
      </c>
      <c r="G32" s="36">
        <v>0</v>
      </c>
      <c r="H32" s="30">
        <v>7.5</v>
      </c>
    </row>
    <row r="33" spans="2:8" x14ac:dyDescent="0.25">
      <c r="B33" s="28">
        <v>1</v>
      </c>
      <c r="C33" s="29">
        <v>634</v>
      </c>
      <c r="D33" s="28" t="s">
        <v>48</v>
      </c>
      <c r="E33" s="36">
        <v>80.650000000000006</v>
      </c>
      <c r="F33" s="37">
        <v>256.42</v>
      </c>
      <c r="G33" s="36">
        <v>0</v>
      </c>
      <c r="H33" s="36">
        <v>0</v>
      </c>
    </row>
    <row r="34" spans="2:8" x14ac:dyDescent="0.25">
      <c r="B34" s="28">
        <v>1</v>
      </c>
      <c r="C34" s="29">
        <v>664</v>
      </c>
      <c r="D34" s="28" t="s">
        <v>49</v>
      </c>
      <c r="E34" s="36">
        <v>961.92</v>
      </c>
      <c r="F34" s="37">
        <v>3722.9399999999996</v>
      </c>
      <c r="G34" s="36">
        <v>0</v>
      </c>
      <c r="H34" s="36">
        <v>0</v>
      </c>
    </row>
    <row r="35" spans="2:8" x14ac:dyDescent="0.25">
      <c r="B35" s="28">
        <v>1</v>
      </c>
      <c r="C35" s="29">
        <v>580</v>
      </c>
      <c r="D35" s="28" t="s">
        <v>50</v>
      </c>
      <c r="E35" s="36">
        <v>116.8</v>
      </c>
      <c r="F35" s="37">
        <v>116.8</v>
      </c>
      <c r="G35" s="36">
        <v>0</v>
      </c>
      <c r="H35" s="30">
        <v>2.5</v>
      </c>
    </row>
    <row r="36" spans="2:8" x14ac:dyDescent="0.25">
      <c r="B36" s="28">
        <v>1</v>
      </c>
      <c r="C36" s="29">
        <v>225</v>
      </c>
      <c r="D36" s="28" t="s">
        <v>51</v>
      </c>
      <c r="E36" s="36">
        <v>0</v>
      </c>
      <c r="F36" s="37">
        <v>550.44000000000005</v>
      </c>
      <c r="G36" s="36">
        <v>0</v>
      </c>
      <c r="H36" s="30">
        <v>27.5</v>
      </c>
    </row>
    <row r="37" spans="2:8" x14ac:dyDescent="0.25">
      <c r="B37" s="28">
        <v>1</v>
      </c>
      <c r="C37" s="29">
        <v>1029</v>
      </c>
      <c r="D37" s="28" t="s">
        <v>53</v>
      </c>
      <c r="E37" s="36">
        <v>1647.38</v>
      </c>
      <c r="F37" s="36">
        <v>0</v>
      </c>
      <c r="G37" s="30">
        <v>141.25</v>
      </c>
      <c r="H37" s="36">
        <v>0</v>
      </c>
    </row>
    <row r="38" spans="2:8" x14ac:dyDescent="0.25">
      <c r="B38" s="28">
        <v>1</v>
      </c>
      <c r="C38" s="29">
        <v>197</v>
      </c>
      <c r="D38" s="28" t="s">
        <v>55</v>
      </c>
      <c r="E38" s="36">
        <v>1111.56</v>
      </c>
      <c r="F38" s="37">
        <v>1262.3100000000002</v>
      </c>
      <c r="G38" s="30">
        <v>23.75</v>
      </c>
      <c r="H38" s="30">
        <v>155</v>
      </c>
    </row>
    <row r="39" spans="2:8" x14ac:dyDescent="0.25">
      <c r="B39" s="28">
        <v>1</v>
      </c>
      <c r="C39" s="29">
        <v>793</v>
      </c>
      <c r="D39" s="28" t="s">
        <v>57</v>
      </c>
      <c r="E39" s="36">
        <v>796.05</v>
      </c>
      <c r="F39" s="37">
        <v>796.05</v>
      </c>
      <c r="G39" s="36">
        <v>0</v>
      </c>
      <c r="H39" s="36">
        <v>0</v>
      </c>
    </row>
    <row r="40" spans="2:8" x14ac:dyDescent="0.25">
      <c r="B40" s="28">
        <v>1</v>
      </c>
      <c r="C40" s="29">
        <v>322</v>
      </c>
      <c r="D40" s="28" t="s">
        <v>58</v>
      </c>
      <c r="E40" s="36">
        <v>0</v>
      </c>
      <c r="F40" s="37">
        <v>181.44</v>
      </c>
      <c r="G40" s="36">
        <v>0</v>
      </c>
      <c r="H40" s="30">
        <v>31.25</v>
      </c>
    </row>
    <row r="41" spans="2:8" x14ac:dyDescent="0.25">
      <c r="B41" s="28">
        <v>1</v>
      </c>
      <c r="C41" s="29">
        <v>270</v>
      </c>
      <c r="D41" s="28" t="s">
        <v>303</v>
      </c>
      <c r="E41" s="36">
        <v>553.67999999999995</v>
      </c>
      <c r="F41" s="36">
        <v>0</v>
      </c>
      <c r="G41" s="30">
        <v>93.75</v>
      </c>
      <c r="H41" s="36">
        <v>0</v>
      </c>
    </row>
    <row r="42" spans="2:8" x14ac:dyDescent="0.25">
      <c r="B42" s="28">
        <v>1</v>
      </c>
      <c r="C42" s="29">
        <v>665</v>
      </c>
      <c r="D42" s="28" t="s">
        <v>60</v>
      </c>
      <c r="E42" s="36">
        <v>2207.92</v>
      </c>
      <c r="F42" s="37">
        <v>870.4</v>
      </c>
      <c r="G42" s="36">
        <v>0</v>
      </c>
      <c r="H42" s="36">
        <v>0</v>
      </c>
    </row>
    <row r="43" spans="2:8" x14ac:dyDescent="0.25">
      <c r="B43" s="28">
        <v>1</v>
      </c>
      <c r="C43" s="29">
        <v>96</v>
      </c>
      <c r="D43" s="28" t="s">
        <v>61</v>
      </c>
      <c r="E43" s="36">
        <v>0</v>
      </c>
      <c r="F43" s="36">
        <v>0</v>
      </c>
      <c r="G43" s="30">
        <v>7.5</v>
      </c>
      <c r="H43" s="36">
        <v>0</v>
      </c>
    </row>
    <row r="44" spans="2:8" x14ac:dyDescent="0.25">
      <c r="B44" s="28">
        <v>1</v>
      </c>
      <c r="C44" s="29">
        <v>216</v>
      </c>
      <c r="D44" s="28" t="s">
        <v>63</v>
      </c>
      <c r="E44" s="36">
        <v>0</v>
      </c>
      <c r="F44" s="36">
        <v>0</v>
      </c>
      <c r="G44" s="36">
        <v>0</v>
      </c>
      <c r="H44" s="36">
        <v>0</v>
      </c>
    </row>
    <row r="45" spans="2:8" x14ac:dyDescent="0.25">
      <c r="B45" s="28">
        <v>1</v>
      </c>
      <c r="C45" s="29">
        <v>794</v>
      </c>
      <c r="D45" s="28" t="s">
        <v>65</v>
      </c>
      <c r="E45" s="36">
        <v>296.5</v>
      </c>
      <c r="F45" s="37">
        <v>258.08000000000004</v>
      </c>
      <c r="G45" s="36">
        <v>0</v>
      </c>
      <c r="H45" s="36">
        <v>0</v>
      </c>
    </row>
    <row r="46" spans="2:8" x14ac:dyDescent="0.25">
      <c r="B46" s="28">
        <v>1</v>
      </c>
      <c r="C46" s="29">
        <v>739</v>
      </c>
      <c r="D46" s="28" t="s">
        <v>66</v>
      </c>
      <c r="E46" s="36">
        <v>156.06</v>
      </c>
      <c r="F46" s="36">
        <v>0</v>
      </c>
      <c r="G46" s="30">
        <v>5</v>
      </c>
      <c r="H46" s="30">
        <v>10</v>
      </c>
    </row>
    <row r="47" spans="2:8" x14ac:dyDescent="0.25">
      <c r="B47" s="28">
        <v>1</v>
      </c>
      <c r="C47" s="29">
        <v>286</v>
      </c>
      <c r="D47" s="28" t="s">
        <v>67</v>
      </c>
      <c r="E47" s="36">
        <v>0</v>
      </c>
      <c r="F47" s="36">
        <v>0</v>
      </c>
      <c r="G47" s="36">
        <v>0</v>
      </c>
      <c r="H47" s="36">
        <v>0</v>
      </c>
    </row>
    <row r="48" spans="2:8" x14ac:dyDescent="0.25">
      <c r="B48" s="28">
        <v>1</v>
      </c>
      <c r="C48" s="29">
        <v>851</v>
      </c>
      <c r="D48" s="28" t="s">
        <v>68</v>
      </c>
      <c r="E48" s="36">
        <v>1867.98</v>
      </c>
      <c r="F48" s="37">
        <v>2079</v>
      </c>
      <c r="G48" s="36">
        <v>0</v>
      </c>
      <c r="H48" s="30">
        <v>30</v>
      </c>
    </row>
    <row r="49" spans="2:8" x14ac:dyDescent="0.25">
      <c r="B49" s="28">
        <v>1</v>
      </c>
      <c r="C49" s="29">
        <v>581</v>
      </c>
      <c r="D49" s="28" t="s">
        <v>69</v>
      </c>
      <c r="E49" s="36">
        <v>245.59</v>
      </c>
      <c r="F49" s="37">
        <v>245.59</v>
      </c>
      <c r="G49" s="36">
        <v>0</v>
      </c>
      <c r="H49" s="36">
        <v>0</v>
      </c>
    </row>
    <row r="50" spans="2:8" x14ac:dyDescent="0.25">
      <c r="B50" s="28">
        <v>1</v>
      </c>
      <c r="C50" s="29">
        <v>681</v>
      </c>
      <c r="D50" s="28" t="s">
        <v>70</v>
      </c>
      <c r="E50" s="36">
        <v>1109.99</v>
      </c>
      <c r="F50" s="36">
        <v>0</v>
      </c>
      <c r="G50" s="36">
        <v>0</v>
      </c>
      <c r="H50" s="36">
        <v>0</v>
      </c>
    </row>
    <row r="51" spans="2:8" x14ac:dyDescent="0.25">
      <c r="B51" s="28">
        <v>1</v>
      </c>
      <c r="C51" s="29">
        <v>103</v>
      </c>
      <c r="D51" s="28" t="s">
        <v>71</v>
      </c>
      <c r="E51" s="36">
        <v>191.68</v>
      </c>
      <c r="F51" s="36">
        <v>0</v>
      </c>
      <c r="G51" s="30">
        <v>6.25</v>
      </c>
      <c r="H51" s="30">
        <v>3.75</v>
      </c>
    </row>
    <row r="52" spans="2:8" x14ac:dyDescent="0.25">
      <c r="B52" s="28">
        <v>1</v>
      </c>
      <c r="C52" s="29">
        <v>781</v>
      </c>
      <c r="D52" s="28" t="s">
        <v>72</v>
      </c>
      <c r="E52" s="36">
        <v>0</v>
      </c>
      <c r="F52" s="37">
        <v>542.49</v>
      </c>
      <c r="G52" s="36">
        <v>0</v>
      </c>
      <c r="H52" s="36">
        <v>0</v>
      </c>
    </row>
    <row r="53" spans="2:8" x14ac:dyDescent="0.25">
      <c r="B53" s="28">
        <v>1</v>
      </c>
      <c r="C53" s="29">
        <v>1025</v>
      </c>
      <c r="D53" s="28" t="s">
        <v>73</v>
      </c>
      <c r="E53" s="36">
        <v>0</v>
      </c>
      <c r="F53" s="36">
        <v>0</v>
      </c>
      <c r="G53" s="36">
        <v>0</v>
      </c>
      <c r="H53" s="36">
        <v>0</v>
      </c>
    </row>
    <row r="54" spans="2:8" x14ac:dyDescent="0.25">
      <c r="B54" s="28">
        <v>1</v>
      </c>
      <c r="C54" s="29">
        <v>276</v>
      </c>
      <c r="D54" s="28" t="s">
        <v>304</v>
      </c>
      <c r="E54" s="36">
        <v>0</v>
      </c>
      <c r="F54" s="36">
        <v>0</v>
      </c>
      <c r="G54" s="36">
        <v>0</v>
      </c>
      <c r="H54" s="36">
        <v>0</v>
      </c>
    </row>
    <row r="55" spans="2:8" x14ac:dyDescent="0.25">
      <c r="B55" s="28">
        <v>1</v>
      </c>
      <c r="C55" s="29">
        <v>852</v>
      </c>
      <c r="D55" s="28" t="s">
        <v>76</v>
      </c>
      <c r="E55" s="36">
        <v>163.22</v>
      </c>
      <c r="F55" s="36">
        <v>0</v>
      </c>
      <c r="G55" s="36">
        <v>0</v>
      </c>
      <c r="H55" s="36">
        <v>0</v>
      </c>
    </row>
    <row r="56" spans="2:8" x14ac:dyDescent="0.25">
      <c r="B56" s="28">
        <v>1</v>
      </c>
      <c r="C56" s="29">
        <v>217</v>
      </c>
      <c r="D56" s="28" t="s">
        <v>77</v>
      </c>
      <c r="E56" s="36">
        <v>0</v>
      </c>
      <c r="F56" s="37">
        <v>48.39</v>
      </c>
      <c r="G56" s="36">
        <v>0</v>
      </c>
      <c r="H56" s="36">
        <v>0</v>
      </c>
    </row>
    <row r="57" spans="2:8" x14ac:dyDescent="0.25">
      <c r="B57" s="28">
        <v>1</v>
      </c>
      <c r="C57" s="29">
        <v>1168</v>
      </c>
      <c r="D57" s="28" t="s">
        <v>78</v>
      </c>
      <c r="E57" s="36">
        <v>0</v>
      </c>
      <c r="F57" s="36">
        <v>0</v>
      </c>
      <c r="G57" s="36">
        <v>0</v>
      </c>
      <c r="H57" s="36">
        <v>0</v>
      </c>
    </row>
    <row r="58" spans="2:8" x14ac:dyDescent="0.25">
      <c r="B58" s="28">
        <v>1</v>
      </c>
      <c r="C58" s="29">
        <v>426</v>
      </c>
      <c r="D58" s="28" t="s">
        <v>79</v>
      </c>
      <c r="E58" s="36">
        <v>0</v>
      </c>
      <c r="F58" s="37">
        <v>467.04</v>
      </c>
      <c r="G58" s="36">
        <v>0</v>
      </c>
      <c r="H58" s="36">
        <v>0</v>
      </c>
    </row>
    <row r="59" spans="2:8" x14ac:dyDescent="0.25">
      <c r="B59" s="28">
        <v>1</v>
      </c>
      <c r="C59" s="29">
        <v>1342</v>
      </c>
      <c r="D59" s="28" t="s">
        <v>305</v>
      </c>
      <c r="E59" s="36">
        <v>0</v>
      </c>
      <c r="F59" s="36">
        <v>0</v>
      </c>
      <c r="G59" s="36">
        <v>0</v>
      </c>
      <c r="H59" s="36">
        <v>0</v>
      </c>
    </row>
    <row r="60" spans="2:8" x14ac:dyDescent="0.25">
      <c r="B60" s="28">
        <v>1</v>
      </c>
      <c r="C60" s="29">
        <v>393</v>
      </c>
      <c r="D60" s="28" t="s">
        <v>83</v>
      </c>
      <c r="E60" s="36">
        <v>129.36000000000001</v>
      </c>
      <c r="F60" s="37">
        <v>166.04</v>
      </c>
      <c r="G60" s="36">
        <v>0</v>
      </c>
      <c r="H60" s="30">
        <v>3.75</v>
      </c>
    </row>
    <row r="61" spans="2:8" x14ac:dyDescent="0.25">
      <c r="B61" s="28">
        <v>1</v>
      </c>
      <c r="C61" s="29">
        <v>367</v>
      </c>
      <c r="D61" s="28" t="s">
        <v>84</v>
      </c>
      <c r="E61" s="36">
        <v>116.8</v>
      </c>
      <c r="F61" s="37">
        <v>116.8</v>
      </c>
      <c r="G61" s="36">
        <v>0</v>
      </c>
      <c r="H61" s="36">
        <v>0</v>
      </c>
    </row>
    <row r="62" spans="2:8" x14ac:dyDescent="0.25">
      <c r="B62" s="28">
        <v>1</v>
      </c>
      <c r="C62" s="29">
        <v>356</v>
      </c>
      <c r="D62" s="28" t="s">
        <v>85</v>
      </c>
      <c r="E62" s="36">
        <v>389.52</v>
      </c>
      <c r="F62" s="37">
        <v>860.92000000000007</v>
      </c>
      <c r="G62" s="36">
        <v>0</v>
      </c>
      <c r="H62" s="36">
        <v>0</v>
      </c>
    </row>
    <row r="63" spans="2:8" x14ac:dyDescent="0.25">
      <c r="B63" s="28">
        <v>1</v>
      </c>
      <c r="C63" s="29">
        <v>1013</v>
      </c>
      <c r="D63" s="28" t="s">
        <v>307</v>
      </c>
      <c r="E63" s="36">
        <v>197.67</v>
      </c>
      <c r="F63" s="36">
        <v>0</v>
      </c>
      <c r="G63" s="30">
        <v>3.75</v>
      </c>
      <c r="H63" s="36">
        <v>0</v>
      </c>
    </row>
    <row r="64" spans="2:8" x14ac:dyDescent="0.25">
      <c r="B64" s="28">
        <v>1</v>
      </c>
      <c r="C64" s="29">
        <v>323</v>
      </c>
      <c r="D64" s="28" t="s">
        <v>89</v>
      </c>
      <c r="E64" s="36">
        <v>0</v>
      </c>
      <c r="F64" s="36">
        <v>0</v>
      </c>
      <c r="G64" s="36">
        <v>0</v>
      </c>
      <c r="H64" s="36">
        <v>0</v>
      </c>
    </row>
    <row r="65" spans="2:8" x14ac:dyDescent="0.25">
      <c r="B65" s="28">
        <v>1</v>
      </c>
      <c r="C65" s="29">
        <v>368</v>
      </c>
      <c r="D65" s="28" t="s">
        <v>91</v>
      </c>
      <c r="E65" s="36">
        <v>113.04</v>
      </c>
      <c r="F65" s="36">
        <v>0</v>
      </c>
      <c r="G65" s="36">
        <v>0</v>
      </c>
      <c r="H65" s="36">
        <v>0</v>
      </c>
    </row>
    <row r="66" spans="2:8" x14ac:dyDescent="0.25">
      <c r="B66" s="28">
        <v>1</v>
      </c>
      <c r="C66" s="29">
        <v>332</v>
      </c>
      <c r="D66" s="28" t="s">
        <v>92</v>
      </c>
      <c r="E66" s="36">
        <v>5182.74</v>
      </c>
      <c r="F66" s="36">
        <v>0</v>
      </c>
      <c r="G66" s="36">
        <v>0</v>
      </c>
      <c r="H66" s="36">
        <v>0</v>
      </c>
    </row>
    <row r="67" spans="2:8" x14ac:dyDescent="0.25">
      <c r="B67" s="28">
        <v>1</v>
      </c>
      <c r="C67" s="29">
        <v>1019</v>
      </c>
      <c r="D67" s="28" t="s">
        <v>96</v>
      </c>
      <c r="E67" s="36">
        <v>3266</v>
      </c>
      <c r="F67" s="37">
        <v>757.62</v>
      </c>
      <c r="G67" s="36">
        <v>0</v>
      </c>
      <c r="H67" s="36">
        <v>0</v>
      </c>
    </row>
    <row r="68" spans="2:8" x14ac:dyDescent="0.25">
      <c r="B68" s="28">
        <v>1</v>
      </c>
      <c r="C68" s="29">
        <v>264</v>
      </c>
      <c r="D68" s="28" t="s">
        <v>97</v>
      </c>
      <c r="E68" s="36">
        <v>82.25</v>
      </c>
      <c r="F68" s="36">
        <v>0</v>
      </c>
      <c r="G68" s="36">
        <v>0</v>
      </c>
      <c r="H68" s="36">
        <v>0</v>
      </c>
    </row>
    <row r="69" spans="2:8" x14ac:dyDescent="0.25">
      <c r="B69" s="28">
        <v>1</v>
      </c>
      <c r="C69" s="29">
        <v>330</v>
      </c>
      <c r="D69" s="28" t="s">
        <v>309</v>
      </c>
      <c r="E69" s="36">
        <v>0</v>
      </c>
      <c r="F69" s="37">
        <v>528.20000000000005</v>
      </c>
      <c r="G69" s="36">
        <v>0</v>
      </c>
      <c r="H69" s="36">
        <v>0</v>
      </c>
    </row>
    <row r="70" spans="2:8" x14ac:dyDescent="0.25">
      <c r="B70" s="28">
        <v>1</v>
      </c>
      <c r="C70" s="29">
        <v>333</v>
      </c>
      <c r="D70" s="28" t="s">
        <v>101</v>
      </c>
      <c r="E70" s="36">
        <v>0</v>
      </c>
      <c r="F70" s="36">
        <v>0</v>
      </c>
      <c r="G70" s="36">
        <v>0</v>
      </c>
      <c r="H70" s="36">
        <v>0</v>
      </c>
    </row>
    <row r="71" spans="2:8" x14ac:dyDescent="0.25">
      <c r="B71" s="28">
        <v>1</v>
      </c>
      <c r="C71" s="29">
        <v>827</v>
      </c>
      <c r="D71" s="28" t="s">
        <v>102</v>
      </c>
      <c r="E71" s="36">
        <v>0</v>
      </c>
      <c r="F71" s="37">
        <v>306.94</v>
      </c>
      <c r="G71" s="36">
        <v>0</v>
      </c>
      <c r="H71" s="36">
        <v>0</v>
      </c>
    </row>
    <row r="72" spans="2:8" x14ac:dyDescent="0.25">
      <c r="B72" s="28">
        <v>1</v>
      </c>
      <c r="C72" s="29">
        <v>1020</v>
      </c>
      <c r="D72" s="28" t="s">
        <v>104</v>
      </c>
      <c r="E72" s="36">
        <v>14257.98</v>
      </c>
      <c r="F72" s="36">
        <v>0</v>
      </c>
      <c r="G72" s="30">
        <v>122.5</v>
      </c>
      <c r="H72" s="36">
        <v>0</v>
      </c>
    </row>
    <row r="73" spans="2:8" x14ac:dyDescent="0.25">
      <c r="B73" s="28">
        <v>1</v>
      </c>
      <c r="C73" s="29">
        <v>199</v>
      </c>
      <c r="D73" s="28" t="s">
        <v>105</v>
      </c>
      <c r="E73" s="36">
        <v>1008</v>
      </c>
      <c r="F73" s="37">
        <v>6601.9</v>
      </c>
      <c r="G73" s="36">
        <v>0</v>
      </c>
      <c r="H73" s="36">
        <v>0</v>
      </c>
    </row>
    <row r="74" spans="2:8" x14ac:dyDescent="0.25">
      <c r="B74" s="28">
        <v>1</v>
      </c>
      <c r="C74" s="29">
        <v>853</v>
      </c>
      <c r="D74" s="28" t="s">
        <v>106</v>
      </c>
      <c r="E74" s="36">
        <v>170.1</v>
      </c>
      <c r="F74" s="37">
        <v>198.45</v>
      </c>
      <c r="G74" s="30">
        <v>25</v>
      </c>
      <c r="H74" s="30">
        <v>33.75</v>
      </c>
    </row>
    <row r="75" spans="2:8" x14ac:dyDescent="0.25">
      <c r="B75" s="28">
        <v>1</v>
      </c>
      <c r="C75" s="29">
        <v>222</v>
      </c>
      <c r="D75" s="28" t="s">
        <v>108</v>
      </c>
      <c r="E75" s="36">
        <v>1793.49</v>
      </c>
      <c r="F75" s="37">
        <v>1895.3999999999999</v>
      </c>
      <c r="G75" s="30">
        <v>90</v>
      </c>
      <c r="H75" s="36">
        <v>0</v>
      </c>
    </row>
    <row r="76" spans="2:8" x14ac:dyDescent="0.25">
      <c r="B76" s="28">
        <v>1</v>
      </c>
      <c r="C76" s="29">
        <v>904</v>
      </c>
      <c r="D76" s="28" t="s">
        <v>109</v>
      </c>
      <c r="E76" s="36">
        <v>161.84</v>
      </c>
      <c r="F76" s="37">
        <v>161.84</v>
      </c>
      <c r="G76" s="30">
        <v>25</v>
      </c>
      <c r="H76" s="36">
        <v>0</v>
      </c>
    </row>
    <row r="77" spans="2:8" x14ac:dyDescent="0.25">
      <c r="B77" s="28">
        <v>1</v>
      </c>
      <c r="C77" s="29">
        <v>262</v>
      </c>
      <c r="D77" s="28" t="s">
        <v>110</v>
      </c>
      <c r="E77" s="36">
        <v>708.82</v>
      </c>
      <c r="F77" s="36">
        <v>0</v>
      </c>
      <c r="G77" s="36">
        <v>0</v>
      </c>
      <c r="H77" s="36">
        <v>0</v>
      </c>
    </row>
    <row r="78" spans="2:8" x14ac:dyDescent="0.25">
      <c r="B78" s="28">
        <v>1</v>
      </c>
      <c r="C78" s="29">
        <v>798</v>
      </c>
      <c r="D78" s="28" t="s">
        <v>112</v>
      </c>
      <c r="E78" s="36">
        <v>170.1</v>
      </c>
      <c r="F78" s="37">
        <v>204.12</v>
      </c>
      <c r="G78" s="30">
        <v>2.5</v>
      </c>
      <c r="H78" s="36">
        <v>0</v>
      </c>
    </row>
    <row r="79" spans="2:8" x14ac:dyDescent="0.25">
      <c r="B79" s="28">
        <v>1</v>
      </c>
      <c r="C79" s="29">
        <v>671</v>
      </c>
      <c r="D79" s="28" t="s">
        <v>114</v>
      </c>
      <c r="E79" s="36">
        <v>917.33</v>
      </c>
      <c r="F79" s="37">
        <v>1355.13</v>
      </c>
      <c r="G79" s="36">
        <v>0</v>
      </c>
      <c r="H79" s="36">
        <v>0</v>
      </c>
    </row>
    <row r="80" spans="2:8" x14ac:dyDescent="0.25">
      <c r="B80" s="28">
        <v>1</v>
      </c>
      <c r="C80" s="29">
        <v>824</v>
      </c>
      <c r="D80" s="28" t="s">
        <v>115</v>
      </c>
      <c r="E80" s="36">
        <v>129.04</v>
      </c>
      <c r="F80" s="37">
        <v>129.04</v>
      </c>
      <c r="G80" s="36">
        <v>0</v>
      </c>
      <c r="H80" s="36">
        <v>0</v>
      </c>
    </row>
    <row r="81" spans="2:8" x14ac:dyDescent="0.25">
      <c r="B81" s="28">
        <v>1</v>
      </c>
      <c r="C81" s="29">
        <v>887</v>
      </c>
      <c r="D81" s="28" t="s">
        <v>117</v>
      </c>
      <c r="E81" s="36">
        <v>0</v>
      </c>
      <c r="F81" s="36">
        <v>0</v>
      </c>
      <c r="G81" s="36">
        <v>0</v>
      </c>
      <c r="H81" s="36">
        <v>0</v>
      </c>
    </row>
    <row r="82" spans="2:8" x14ac:dyDescent="0.25">
      <c r="B82" s="28">
        <v>1</v>
      </c>
      <c r="C82" s="29">
        <v>324</v>
      </c>
      <c r="D82" s="28" t="s">
        <v>118</v>
      </c>
      <c r="E82" s="36">
        <v>0</v>
      </c>
      <c r="F82" s="36">
        <v>0</v>
      </c>
      <c r="G82" s="36">
        <v>0</v>
      </c>
      <c r="H82" s="36">
        <v>0</v>
      </c>
    </row>
    <row r="83" spans="2:8" x14ac:dyDescent="0.25">
      <c r="B83" s="28">
        <v>1</v>
      </c>
      <c r="C83" s="29">
        <v>888</v>
      </c>
      <c r="D83" s="28" t="s">
        <v>119</v>
      </c>
      <c r="E83" s="36">
        <v>167.62</v>
      </c>
      <c r="F83" s="37">
        <v>161.34</v>
      </c>
      <c r="G83" s="36">
        <v>0</v>
      </c>
      <c r="H83" s="36">
        <v>0</v>
      </c>
    </row>
    <row r="84" spans="2:8" x14ac:dyDescent="0.25">
      <c r="B84" s="28">
        <v>1</v>
      </c>
      <c r="C84" s="29">
        <v>1179</v>
      </c>
      <c r="D84" s="28" t="s">
        <v>120</v>
      </c>
      <c r="E84" s="36">
        <v>570.96</v>
      </c>
      <c r="F84" s="37">
        <v>570.96</v>
      </c>
      <c r="G84" s="36">
        <v>0</v>
      </c>
      <c r="H84" s="36">
        <v>0</v>
      </c>
    </row>
    <row r="85" spans="2:8" x14ac:dyDescent="0.25">
      <c r="B85" s="28">
        <v>1</v>
      </c>
      <c r="C85" s="29">
        <v>597</v>
      </c>
      <c r="D85" s="28" t="s">
        <v>121</v>
      </c>
      <c r="E85" s="36">
        <v>245.59</v>
      </c>
      <c r="F85" s="37">
        <v>526.09</v>
      </c>
      <c r="G85" s="36">
        <v>0</v>
      </c>
      <c r="H85" s="36">
        <v>0</v>
      </c>
    </row>
    <row r="86" spans="2:8" x14ac:dyDescent="0.25">
      <c r="B86" s="28">
        <v>1</v>
      </c>
      <c r="C86" s="29">
        <v>280</v>
      </c>
      <c r="D86" s="28" t="s">
        <v>122</v>
      </c>
      <c r="E86" s="36">
        <v>2449.59</v>
      </c>
      <c r="F86" s="36">
        <v>0</v>
      </c>
      <c r="G86" s="30">
        <v>240</v>
      </c>
      <c r="H86" s="36">
        <v>0</v>
      </c>
    </row>
    <row r="87" spans="2:8" x14ac:dyDescent="0.25">
      <c r="B87" s="28">
        <v>1</v>
      </c>
      <c r="C87" s="29">
        <v>666</v>
      </c>
      <c r="D87" s="28" t="s">
        <v>123</v>
      </c>
      <c r="E87" s="36">
        <v>1188.03</v>
      </c>
      <c r="F87" s="37">
        <v>1188.03</v>
      </c>
      <c r="G87" s="36">
        <v>0</v>
      </c>
      <c r="H87" s="36">
        <v>0</v>
      </c>
    </row>
    <row r="88" spans="2:8" x14ac:dyDescent="0.25">
      <c r="B88" s="28">
        <v>1</v>
      </c>
      <c r="C88" s="29">
        <v>1021</v>
      </c>
      <c r="D88" s="28" t="s">
        <v>312</v>
      </c>
      <c r="E88" s="36">
        <v>233.61</v>
      </c>
      <c r="F88" s="37">
        <v>1145.72</v>
      </c>
      <c r="G88" s="36">
        <v>0</v>
      </c>
      <c r="H88" s="36">
        <v>0</v>
      </c>
    </row>
    <row r="89" spans="2:8" x14ac:dyDescent="0.25">
      <c r="B89" s="28">
        <v>1</v>
      </c>
      <c r="C89" s="29">
        <v>4955</v>
      </c>
      <c r="D89" s="28" t="s">
        <v>125</v>
      </c>
      <c r="E89" s="36">
        <v>591.79999999999995</v>
      </c>
      <c r="F89" s="36">
        <v>0</v>
      </c>
      <c r="G89" s="36">
        <v>0</v>
      </c>
      <c r="H89" s="36">
        <v>0</v>
      </c>
    </row>
    <row r="90" spans="2:8" x14ac:dyDescent="0.25">
      <c r="B90" s="28">
        <v>1</v>
      </c>
      <c r="C90" s="29">
        <v>740</v>
      </c>
      <c r="D90" s="28" t="s">
        <v>126</v>
      </c>
      <c r="E90" s="36">
        <v>0</v>
      </c>
      <c r="F90" s="37">
        <v>2143.8000000000002</v>
      </c>
      <c r="G90" s="36">
        <v>0</v>
      </c>
      <c r="H90" s="36">
        <v>0</v>
      </c>
    </row>
    <row r="91" spans="2:8" x14ac:dyDescent="0.25">
      <c r="B91" s="28">
        <v>1</v>
      </c>
      <c r="C91" s="29">
        <v>435</v>
      </c>
      <c r="D91" s="28" t="s">
        <v>127</v>
      </c>
      <c r="E91" s="36">
        <v>326.14999999999998</v>
      </c>
      <c r="F91" s="37">
        <v>484.19999999999993</v>
      </c>
      <c r="G91" s="36">
        <v>0</v>
      </c>
      <c r="H91" s="36">
        <v>0</v>
      </c>
    </row>
    <row r="92" spans="2:8" x14ac:dyDescent="0.25">
      <c r="B92" s="28">
        <v>1</v>
      </c>
      <c r="C92" s="29">
        <v>218</v>
      </c>
      <c r="D92" s="28" t="s">
        <v>128</v>
      </c>
      <c r="E92" s="36">
        <v>116.62</v>
      </c>
      <c r="F92" s="37">
        <v>114.76</v>
      </c>
      <c r="G92" s="30">
        <v>1.25</v>
      </c>
      <c r="H92" s="30">
        <v>1.25</v>
      </c>
    </row>
    <row r="93" spans="2:8" x14ac:dyDescent="0.25">
      <c r="B93" s="28">
        <v>1</v>
      </c>
      <c r="C93" s="29">
        <v>797</v>
      </c>
      <c r="D93" s="28" t="s">
        <v>129</v>
      </c>
      <c r="E93" s="36">
        <v>116.62</v>
      </c>
      <c r="F93" s="36">
        <v>0</v>
      </c>
      <c r="G93" s="36">
        <v>0</v>
      </c>
      <c r="H93" s="36">
        <v>0</v>
      </c>
    </row>
    <row r="94" spans="2:8" x14ac:dyDescent="0.25">
      <c r="B94" s="28">
        <v>1</v>
      </c>
      <c r="C94" s="29">
        <v>459</v>
      </c>
      <c r="D94" s="28" t="s">
        <v>130</v>
      </c>
      <c r="E94" s="36">
        <v>158.34</v>
      </c>
      <c r="F94" s="37">
        <v>249.95999999999998</v>
      </c>
      <c r="G94" s="30">
        <v>117.5</v>
      </c>
      <c r="H94" s="36">
        <v>0</v>
      </c>
    </row>
    <row r="95" spans="2:8" x14ac:dyDescent="0.25">
      <c r="B95" s="28">
        <v>1</v>
      </c>
      <c r="C95" s="29">
        <v>183</v>
      </c>
      <c r="D95" s="28" t="s">
        <v>132</v>
      </c>
      <c r="E95" s="36">
        <v>255.15</v>
      </c>
      <c r="F95" s="37">
        <v>255.15</v>
      </c>
      <c r="G95" s="36">
        <v>0</v>
      </c>
      <c r="H95" s="36">
        <v>0</v>
      </c>
    </row>
    <row r="96" spans="2:8" x14ac:dyDescent="0.25">
      <c r="B96" s="28">
        <v>1</v>
      </c>
      <c r="C96" s="29">
        <v>582</v>
      </c>
      <c r="D96" s="28" t="s">
        <v>135</v>
      </c>
      <c r="E96" s="36">
        <v>543.51</v>
      </c>
      <c r="F96" s="37">
        <v>1060.8</v>
      </c>
      <c r="G96" s="30">
        <v>100</v>
      </c>
      <c r="H96" s="36">
        <v>0</v>
      </c>
    </row>
    <row r="97" spans="2:8" x14ac:dyDescent="0.25">
      <c r="B97" s="28">
        <v>1</v>
      </c>
      <c r="C97" s="29">
        <v>369</v>
      </c>
      <c r="D97" s="28" t="s">
        <v>136</v>
      </c>
      <c r="E97" s="36">
        <v>111.18</v>
      </c>
      <c r="F97" s="37">
        <v>177.9</v>
      </c>
      <c r="G97" s="36">
        <v>0</v>
      </c>
      <c r="H97" s="30">
        <v>1.25</v>
      </c>
    </row>
    <row r="98" spans="2:8" x14ac:dyDescent="0.25">
      <c r="B98" s="28">
        <v>1</v>
      </c>
      <c r="C98" s="29">
        <v>583</v>
      </c>
      <c r="D98" s="28" t="s">
        <v>313</v>
      </c>
      <c r="E98" s="36">
        <v>175.77</v>
      </c>
      <c r="F98" s="37">
        <v>150.28</v>
      </c>
      <c r="G98" s="30">
        <v>15</v>
      </c>
      <c r="H98" s="36">
        <v>0</v>
      </c>
    </row>
    <row r="99" spans="2:8" x14ac:dyDescent="0.25">
      <c r="B99" s="28">
        <v>1</v>
      </c>
      <c r="C99" s="29">
        <v>4581</v>
      </c>
      <c r="D99" s="28" t="s">
        <v>141</v>
      </c>
      <c r="E99" s="36">
        <v>22737.96</v>
      </c>
      <c r="F99" s="37">
        <v>15900.479999999989</v>
      </c>
      <c r="G99" s="30">
        <v>1480</v>
      </c>
      <c r="H99" s="36">
        <v>0</v>
      </c>
    </row>
    <row r="100" spans="2:8" x14ac:dyDescent="0.25">
      <c r="B100" s="28">
        <v>1</v>
      </c>
      <c r="C100" s="29">
        <v>101</v>
      </c>
      <c r="D100" s="28" t="s">
        <v>142</v>
      </c>
      <c r="E100" s="36">
        <v>0</v>
      </c>
      <c r="F100" s="37">
        <v>166.04</v>
      </c>
      <c r="G100" s="30">
        <v>18.75</v>
      </c>
      <c r="H100" s="30">
        <v>20</v>
      </c>
    </row>
    <row r="101" spans="2:8" x14ac:dyDescent="0.25">
      <c r="B101" s="28">
        <v>1</v>
      </c>
      <c r="C101" s="29">
        <v>281</v>
      </c>
      <c r="D101" s="28" t="s">
        <v>143</v>
      </c>
      <c r="E101" s="36">
        <v>7254.57</v>
      </c>
      <c r="F101" s="37">
        <v>3477.5</v>
      </c>
      <c r="G101" s="30">
        <v>1260</v>
      </c>
      <c r="H101" s="30">
        <v>1102.5</v>
      </c>
    </row>
    <row r="102" spans="2:8" x14ac:dyDescent="0.25">
      <c r="B102" s="28">
        <v>1</v>
      </c>
      <c r="C102" s="29">
        <v>5361</v>
      </c>
      <c r="D102" s="28" t="s">
        <v>144</v>
      </c>
      <c r="E102" s="36">
        <v>0</v>
      </c>
      <c r="F102" s="36">
        <v>0</v>
      </c>
      <c r="G102" s="36">
        <v>0</v>
      </c>
      <c r="H102" s="36">
        <v>0</v>
      </c>
    </row>
    <row r="103" spans="2:8" x14ac:dyDescent="0.25">
      <c r="B103" s="28">
        <v>1</v>
      </c>
      <c r="C103" s="29">
        <v>584</v>
      </c>
      <c r="D103" s="28" t="s">
        <v>145</v>
      </c>
      <c r="E103" s="36">
        <v>152.5</v>
      </c>
      <c r="F103" s="36">
        <v>0</v>
      </c>
      <c r="G103" s="36">
        <v>0</v>
      </c>
      <c r="H103" s="36">
        <v>0</v>
      </c>
    </row>
    <row r="104" spans="2:8" x14ac:dyDescent="0.25">
      <c r="B104" s="28">
        <v>1</v>
      </c>
      <c r="C104" s="29">
        <v>635</v>
      </c>
      <c r="D104" s="28" t="s">
        <v>146</v>
      </c>
      <c r="E104" s="36">
        <v>410.13</v>
      </c>
      <c r="F104" s="37">
        <v>1166.5600000000002</v>
      </c>
      <c r="G104" s="36">
        <v>0</v>
      </c>
      <c r="H104" s="36">
        <v>0</v>
      </c>
    </row>
    <row r="105" spans="2:8" x14ac:dyDescent="0.25">
      <c r="B105" s="28">
        <v>1</v>
      </c>
      <c r="C105" s="29">
        <v>667</v>
      </c>
      <c r="D105" s="28" t="s">
        <v>148</v>
      </c>
      <c r="E105" s="36">
        <v>1265</v>
      </c>
      <c r="F105" s="37">
        <v>3345.9700000000003</v>
      </c>
      <c r="G105" s="36">
        <v>0</v>
      </c>
      <c r="H105" s="36">
        <v>0</v>
      </c>
    </row>
    <row r="106" spans="2:8" x14ac:dyDescent="0.25">
      <c r="B106" s="28">
        <v>1</v>
      </c>
      <c r="C106" s="29">
        <v>683</v>
      </c>
      <c r="D106" s="28" t="s">
        <v>149</v>
      </c>
      <c r="E106" s="36">
        <v>842.45</v>
      </c>
      <c r="F106" s="36">
        <v>0</v>
      </c>
      <c r="G106" s="36">
        <v>0</v>
      </c>
      <c r="H106" s="36">
        <v>0</v>
      </c>
    </row>
    <row r="107" spans="2:8" x14ac:dyDescent="0.25">
      <c r="B107" s="28">
        <v>1</v>
      </c>
      <c r="C107" s="29">
        <v>668</v>
      </c>
      <c r="D107" s="28" t="s">
        <v>150</v>
      </c>
      <c r="E107" s="36">
        <v>271.25</v>
      </c>
      <c r="F107" s="37">
        <v>578.84</v>
      </c>
      <c r="G107" s="36">
        <v>0</v>
      </c>
      <c r="H107" s="36">
        <v>0</v>
      </c>
    </row>
    <row r="108" spans="2:8" x14ac:dyDescent="0.25">
      <c r="B108" s="28">
        <v>1</v>
      </c>
      <c r="C108" s="29">
        <v>1022</v>
      </c>
      <c r="D108" s="28" t="s">
        <v>317</v>
      </c>
      <c r="E108" s="36">
        <v>12445.26</v>
      </c>
      <c r="F108" s="37">
        <v>4951.8200000000006</v>
      </c>
      <c r="G108" s="30">
        <v>486.25</v>
      </c>
      <c r="H108" s="36">
        <v>0</v>
      </c>
    </row>
    <row r="109" spans="2:8" x14ac:dyDescent="0.25">
      <c r="B109" s="28">
        <v>1</v>
      </c>
      <c r="C109" s="29">
        <v>684</v>
      </c>
      <c r="D109" s="28" t="s">
        <v>152</v>
      </c>
      <c r="E109" s="36">
        <v>326.14999999999998</v>
      </c>
      <c r="F109" s="37">
        <v>326.14999999999998</v>
      </c>
      <c r="G109" s="36">
        <v>0</v>
      </c>
      <c r="H109" s="36">
        <v>0</v>
      </c>
    </row>
    <row r="110" spans="2:8" x14ac:dyDescent="0.25">
      <c r="B110" s="28">
        <v>1</v>
      </c>
      <c r="C110" s="29">
        <v>1026</v>
      </c>
      <c r="D110" s="28" t="s">
        <v>153</v>
      </c>
      <c r="E110" s="36">
        <v>1623.33</v>
      </c>
      <c r="F110" s="37">
        <v>360.78</v>
      </c>
      <c r="G110" s="36">
        <v>0</v>
      </c>
      <c r="H110" s="36">
        <v>0</v>
      </c>
    </row>
    <row r="111" spans="2:8" x14ac:dyDescent="0.25">
      <c r="B111" s="28">
        <v>1</v>
      </c>
      <c r="C111" s="29">
        <v>102</v>
      </c>
      <c r="D111" s="28" t="s">
        <v>157</v>
      </c>
      <c r="E111" s="36">
        <v>0</v>
      </c>
      <c r="F111" s="37">
        <v>111.18</v>
      </c>
      <c r="G111" s="30">
        <v>38.75</v>
      </c>
      <c r="H111" s="30">
        <v>67.5</v>
      </c>
    </row>
    <row r="112" spans="2:8" x14ac:dyDescent="0.25">
      <c r="B112" s="28">
        <v>1</v>
      </c>
      <c r="C112" s="29">
        <v>299</v>
      </c>
      <c r="D112" s="28" t="s">
        <v>158</v>
      </c>
      <c r="E112" s="36">
        <v>0</v>
      </c>
      <c r="F112" s="36">
        <v>0</v>
      </c>
      <c r="G112" s="36">
        <v>0</v>
      </c>
      <c r="H112" s="36">
        <v>0</v>
      </c>
    </row>
    <row r="113" spans="2:8" x14ac:dyDescent="0.25">
      <c r="B113" s="28">
        <v>1</v>
      </c>
      <c r="C113" s="29">
        <v>783</v>
      </c>
      <c r="D113" s="28" t="s">
        <v>160</v>
      </c>
      <c r="E113" s="36">
        <v>452.76</v>
      </c>
      <c r="F113" s="36">
        <v>0</v>
      </c>
      <c r="G113" s="36">
        <v>0</v>
      </c>
      <c r="H113" s="36">
        <v>0</v>
      </c>
    </row>
    <row r="114" spans="2:8" x14ac:dyDescent="0.25">
      <c r="B114" s="28">
        <v>1</v>
      </c>
      <c r="C114" s="29">
        <v>305</v>
      </c>
      <c r="D114" s="28" t="s">
        <v>161</v>
      </c>
      <c r="E114" s="36">
        <v>277.83</v>
      </c>
      <c r="F114" s="36">
        <v>0</v>
      </c>
      <c r="G114" s="30">
        <v>66.25</v>
      </c>
      <c r="H114" s="30">
        <v>96.25</v>
      </c>
    </row>
    <row r="115" spans="2:8" x14ac:dyDescent="0.25">
      <c r="B115" s="28">
        <v>1</v>
      </c>
      <c r="C115" s="29">
        <v>1024</v>
      </c>
      <c r="D115" s="28" t="s">
        <v>162</v>
      </c>
      <c r="E115" s="36">
        <v>869.76</v>
      </c>
      <c r="F115" s="37">
        <v>554.49</v>
      </c>
      <c r="G115" s="36">
        <v>0</v>
      </c>
      <c r="H115" s="36">
        <v>0</v>
      </c>
    </row>
    <row r="116" spans="2:8" x14ac:dyDescent="0.25">
      <c r="B116" s="28">
        <v>1</v>
      </c>
      <c r="C116" s="29">
        <v>282</v>
      </c>
      <c r="D116" s="28" t="s">
        <v>163</v>
      </c>
      <c r="E116" s="36">
        <v>2401.11</v>
      </c>
      <c r="F116" s="36">
        <v>0</v>
      </c>
      <c r="G116" s="30">
        <v>967.5</v>
      </c>
      <c r="H116" s="36">
        <v>0</v>
      </c>
    </row>
    <row r="117" spans="2:8" x14ac:dyDescent="0.25">
      <c r="B117" s="28">
        <v>1</v>
      </c>
      <c r="C117" s="29">
        <v>4303</v>
      </c>
      <c r="D117" s="28" t="s">
        <v>164</v>
      </c>
      <c r="E117" s="36">
        <v>182.7</v>
      </c>
      <c r="F117" s="36">
        <v>0</v>
      </c>
      <c r="G117" s="30">
        <v>55</v>
      </c>
      <c r="H117" s="36">
        <v>0</v>
      </c>
    </row>
    <row r="118" spans="2:8" x14ac:dyDescent="0.25">
      <c r="B118" s="28">
        <v>1</v>
      </c>
      <c r="C118" s="29">
        <v>370</v>
      </c>
      <c r="D118" s="28" t="s">
        <v>166</v>
      </c>
      <c r="E118" s="36">
        <v>156.06</v>
      </c>
      <c r="F118" s="37">
        <v>156.06</v>
      </c>
      <c r="G118" s="36">
        <v>0</v>
      </c>
      <c r="H118" s="36">
        <v>0</v>
      </c>
    </row>
    <row r="119" spans="2:8" x14ac:dyDescent="0.25">
      <c r="B119" s="28">
        <v>1</v>
      </c>
      <c r="C119" s="29">
        <v>297</v>
      </c>
      <c r="D119" s="28" t="s">
        <v>167</v>
      </c>
      <c r="E119" s="36">
        <v>0</v>
      </c>
      <c r="F119" s="37">
        <v>5957.2999999999993</v>
      </c>
      <c r="G119" s="36">
        <v>0</v>
      </c>
      <c r="H119" s="30">
        <v>76.25</v>
      </c>
    </row>
    <row r="120" spans="2:8" x14ac:dyDescent="0.25">
      <c r="B120" s="28">
        <v>1</v>
      </c>
      <c r="C120" s="29">
        <v>248</v>
      </c>
      <c r="D120" s="28" t="s">
        <v>168</v>
      </c>
      <c r="E120" s="36">
        <v>2500.98</v>
      </c>
      <c r="F120" s="37">
        <v>1273.6399999999999</v>
      </c>
      <c r="G120" s="36">
        <v>0</v>
      </c>
      <c r="H120" s="36">
        <v>0</v>
      </c>
    </row>
    <row r="121" spans="2:8" x14ac:dyDescent="0.25">
      <c r="B121" s="28">
        <v>1</v>
      </c>
      <c r="C121" s="29">
        <v>227</v>
      </c>
      <c r="D121" s="28" t="s">
        <v>169</v>
      </c>
      <c r="E121" s="36">
        <v>249.48</v>
      </c>
      <c r="F121" s="37">
        <v>249.48</v>
      </c>
      <c r="G121" s="36">
        <v>0</v>
      </c>
      <c r="H121" s="36">
        <v>0</v>
      </c>
    </row>
    <row r="122" spans="2:8" x14ac:dyDescent="0.25">
      <c r="B122" s="28">
        <v>1</v>
      </c>
      <c r="C122" s="29">
        <v>360</v>
      </c>
      <c r="D122" s="28" t="s">
        <v>170</v>
      </c>
      <c r="E122" s="36">
        <v>146.4</v>
      </c>
      <c r="F122" s="37">
        <v>292.57</v>
      </c>
      <c r="G122" s="36">
        <v>0</v>
      </c>
      <c r="H122" s="36">
        <v>0</v>
      </c>
    </row>
    <row r="123" spans="2:8" x14ac:dyDescent="0.25">
      <c r="B123" s="28">
        <v>1</v>
      </c>
      <c r="C123" s="29">
        <v>784</v>
      </c>
      <c r="D123" s="28" t="s">
        <v>173</v>
      </c>
      <c r="E123" s="36">
        <v>570.36</v>
      </c>
      <c r="F123" s="37">
        <v>802.82999999999993</v>
      </c>
      <c r="G123" s="36">
        <v>0</v>
      </c>
      <c r="H123" s="36">
        <v>0</v>
      </c>
    </row>
    <row r="124" spans="2:8" x14ac:dyDescent="0.25">
      <c r="B124" s="28">
        <v>1</v>
      </c>
      <c r="C124" s="29">
        <v>685</v>
      </c>
      <c r="D124" s="28" t="s">
        <v>175</v>
      </c>
      <c r="E124" s="36">
        <v>2323.9699999999998</v>
      </c>
      <c r="F124" s="37">
        <v>3480.24</v>
      </c>
      <c r="G124" s="36">
        <v>0</v>
      </c>
      <c r="H124" s="30">
        <v>37.5</v>
      </c>
    </row>
    <row r="125" spans="2:8" x14ac:dyDescent="0.25">
      <c r="B125" s="28">
        <v>1</v>
      </c>
      <c r="C125" s="29">
        <v>585</v>
      </c>
      <c r="D125" s="28" t="s">
        <v>176</v>
      </c>
      <c r="E125" s="36">
        <v>0</v>
      </c>
      <c r="F125" s="36">
        <v>0</v>
      </c>
      <c r="G125" s="30">
        <v>85</v>
      </c>
      <c r="H125" s="30">
        <v>55</v>
      </c>
    </row>
    <row r="126" spans="2:8" x14ac:dyDescent="0.25">
      <c r="B126" s="28">
        <v>1</v>
      </c>
      <c r="C126" s="29">
        <v>1023</v>
      </c>
      <c r="D126" s="28" t="s">
        <v>178</v>
      </c>
      <c r="E126" s="36">
        <v>0</v>
      </c>
      <c r="F126" s="36">
        <v>0</v>
      </c>
      <c r="G126" s="36">
        <v>0</v>
      </c>
      <c r="H126" s="36">
        <v>0</v>
      </c>
    </row>
    <row r="127" spans="2:8" x14ac:dyDescent="0.25">
      <c r="B127" s="28">
        <v>1</v>
      </c>
      <c r="C127" s="29">
        <v>785</v>
      </c>
      <c r="D127" s="28" t="s">
        <v>179</v>
      </c>
      <c r="E127" s="36">
        <v>215.64</v>
      </c>
      <c r="F127" s="37">
        <v>221.13</v>
      </c>
      <c r="G127" s="36">
        <v>0</v>
      </c>
      <c r="H127" s="36">
        <v>0</v>
      </c>
    </row>
    <row r="128" spans="2:8" x14ac:dyDescent="0.25">
      <c r="B128" s="28">
        <v>1</v>
      </c>
      <c r="C128" s="29">
        <v>340</v>
      </c>
      <c r="D128" s="28" t="s">
        <v>180</v>
      </c>
      <c r="E128" s="36">
        <v>565.22</v>
      </c>
      <c r="F128" s="37">
        <v>152.5</v>
      </c>
      <c r="G128" s="36">
        <v>0</v>
      </c>
      <c r="H128" s="30">
        <v>15</v>
      </c>
    </row>
    <row r="129" spans="2:8" x14ac:dyDescent="0.25">
      <c r="B129" s="28">
        <v>1</v>
      </c>
      <c r="C129" s="29">
        <v>786</v>
      </c>
      <c r="D129" s="28" t="s">
        <v>181</v>
      </c>
      <c r="E129" s="36">
        <v>0</v>
      </c>
      <c r="F129" s="37">
        <v>948.10000000000014</v>
      </c>
      <c r="G129" s="36">
        <v>0</v>
      </c>
      <c r="H129" s="36">
        <v>0</v>
      </c>
    </row>
    <row r="130" spans="2:8" x14ac:dyDescent="0.25">
      <c r="B130" s="28">
        <v>1</v>
      </c>
      <c r="C130" s="29">
        <v>200</v>
      </c>
      <c r="D130" s="28" t="s">
        <v>182</v>
      </c>
      <c r="E130" s="36">
        <v>1475.28</v>
      </c>
      <c r="F130" s="37">
        <v>973</v>
      </c>
      <c r="G130" s="36">
        <v>0</v>
      </c>
      <c r="H130" s="30">
        <v>31.25</v>
      </c>
    </row>
    <row r="131" spans="2:8" x14ac:dyDescent="0.25">
      <c r="B131" s="28">
        <v>1</v>
      </c>
      <c r="C131" s="29">
        <v>201</v>
      </c>
      <c r="D131" s="28" t="s">
        <v>183</v>
      </c>
      <c r="E131" s="36">
        <v>297.26</v>
      </c>
      <c r="F131" s="36">
        <v>0</v>
      </c>
      <c r="G131" s="36">
        <v>0</v>
      </c>
      <c r="H131" s="36">
        <v>0</v>
      </c>
    </row>
    <row r="132" spans="2:8" x14ac:dyDescent="0.25">
      <c r="B132" s="28">
        <v>1</v>
      </c>
      <c r="C132" s="29">
        <v>97</v>
      </c>
      <c r="D132" s="28" t="s">
        <v>184</v>
      </c>
      <c r="E132" s="36">
        <v>118.8</v>
      </c>
      <c r="F132" s="36">
        <v>0</v>
      </c>
      <c r="G132" s="36">
        <v>0</v>
      </c>
      <c r="H132" s="36">
        <v>0</v>
      </c>
    </row>
    <row r="133" spans="2:8" x14ac:dyDescent="0.25">
      <c r="B133" s="28">
        <v>1</v>
      </c>
      <c r="C133" s="29">
        <v>741</v>
      </c>
      <c r="D133" s="28" t="s">
        <v>186</v>
      </c>
      <c r="E133" s="36">
        <v>310.66000000000003</v>
      </c>
      <c r="F133" s="36">
        <v>0</v>
      </c>
      <c r="G133" s="36">
        <v>0</v>
      </c>
      <c r="H133" s="36">
        <v>0</v>
      </c>
    </row>
    <row r="134" spans="2:8" x14ac:dyDescent="0.25">
      <c r="B134" s="28">
        <v>1</v>
      </c>
      <c r="C134" s="29">
        <v>186</v>
      </c>
      <c r="D134" s="28" t="s">
        <v>319</v>
      </c>
      <c r="E134" s="36">
        <v>0</v>
      </c>
      <c r="F134" s="36">
        <v>0</v>
      </c>
      <c r="G134" s="30">
        <v>15</v>
      </c>
      <c r="H134" s="36">
        <v>0</v>
      </c>
    </row>
    <row r="135" spans="2:8" x14ac:dyDescent="0.25">
      <c r="B135" s="28">
        <v>1</v>
      </c>
      <c r="C135" s="29">
        <v>855</v>
      </c>
      <c r="D135" s="28" t="s">
        <v>190</v>
      </c>
      <c r="E135" s="36">
        <v>0</v>
      </c>
      <c r="F135" s="37">
        <v>413.90999999999997</v>
      </c>
      <c r="G135" s="36">
        <v>0</v>
      </c>
      <c r="H135" s="36">
        <v>0</v>
      </c>
    </row>
    <row r="136" spans="2:8" x14ac:dyDescent="0.25">
      <c r="B136" s="28">
        <v>1</v>
      </c>
      <c r="C136" s="29">
        <v>336</v>
      </c>
      <c r="D136" s="28" t="s">
        <v>191</v>
      </c>
      <c r="E136" s="36">
        <v>0</v>
      </c>
      <c r="F136" s="36">
        <v>0</v>
      </c>
      <c r="G136" s="36">
        <v>0</v>
      </c>
      <c r="H136" s="36">
        <v>0</v>
      </c>
    </row>
    <row r="137" spans="2:8" x14ac:dyDescent="0.25">
      <c r="B137" s="28">
        <v>1</v>
      </c>
      <c r="C137" s="29">
        <v>900</v>
      </c>
      <c r="D137" s="28" t="s">
        <v>192</v>
      </c>
      <c r="E137" s="36">
        <v>198.45</v>
      </c>
      <c r="F137" s="37">
        <v>177.9</v>
      </c>
      <c r="G137" s="36">
        <v>0</v>
      </c>
      <c r="H137" s="30">
        <v>3.75</v>
      </c>
    </row>
    <row r="138" spans="2:8" x14ac:dyDescent="0.25">
      <c r="B138" s="28">
        <v>1</v>
      </c>
      <c r="C138" s="29">
        <v>889</v>
      </c>
      <c r="D138" s="28" t="s">
        <v>193</v>
      </c>
      <c r="E138" s="36">
        <v>1118.58</v>
      </c>
      <c r="F138" s="37">
        <v>3744.5099999999998</v>
      </c>
      <c r="G138" s="30">
        <v>285</v>
      </c>
      <c r="H138" s="30">
        <v>183.75</v>
      </c>
    </row>
    <row r="139" spans="2:8" x14ac:dyDescent="0.25">
      <c r="B139" s="28">
        <v>1</v>
      </c>
      <c r="C139" s="29" t="s">
        <v>347</v>
      </c>
      <c r="D139" s="28" t="s">
        <v>195</v>
      </c>
      <c r="E139" s="36">
        <v>16.13</v>
      </c>
      <c r="F139" s="37">
        <v>16.13</v>
      </c>
      <c r="G139" s="30">
        <v>1.25</v>
      </c>
      <c r="H139" s="30">
        <v>1.25</v>
      </c>
    </row>
    <row r="140" spans="2:8" x14ac:dyDescent="0.25">
      <c r="B140" s="28">
        <v>1</v>
      </c>
      <c r="C140" s="29">
        <v>787</v>
      </c>
      <c r="D140" s="28" t="s">
        <v>196</v>
      </c>
      <c r="E140" s="36">
        <v>107.4</v>
      </c>
      <c r="F140" s="37">
        <v>161.84</v>
      </c>
      <c r="G140" s="30">
        <v>11.25</v>
      </c>
      <c r="H140" s="30">
        <v>32.5</v>
      </c>
    </row>
    <row r="141" spans="2:8" x14ac:dyDescent="0.25">
      <c r="B141" s="28">
        <v>1</v>
      </c>
      <c r="C141" s="29">
        <v>98</v>
      </c>
      <c r="D141" s="28" t="s">
        <v>197</v>
      </c>
      <c r="E141" s="36">
        <v>0</v>
      </c>
      <c r="F141" s="37">
        <v>338.44</v>
      </c>
      <c r="G141" s="36">
        <v>0</v>
      </c>
      <c r="H141" s="36">
        <v>0</v>
      </c>
    </row>
    <row r="142" spans="2:8" x14ac:dyDescent="0.25">
      <c r="B142" s="28">
        <v>1</v>
      </c>
      <c r="C142" s="29">
        <v>586</v>
      </c>
      <c r="D142" s="28" t="s">
        <v>199</v>
      </c>
      <c r="E142" s="36">
        <v>134.32</v>
      </c>
      <c r="F142" s="37">
        <v>134.32</v>
      </c>
      <c r="G142" s="36">
        <v>0</v>
      </c>
      <c r="H142" s="36">
        <v>0</v>
      </c>
    </row>
    <row r="143" spans="2:8" x14ac:dyDescent="0.25">
      <c r="B143" s="28">
        <v>1</v>
      </c>
      <c r="C143" s="29">
        <v>223</v>
      </c>
      <c r="D143" s="28" t="s">
        <v>200</v>
      </c>
      <c r="E143" s="36">
        <v>0</v>
      </c>
      <c r="F143" s="36">
        <v>0</v>
      </c>
      <c r="G143" s="36">
        <v>0</v>
      </c>
      <c r="H143" s="36">
        <v>0</v>
      </c>
    </row>
    <row r="144" spans="2:8" x14ac:dyDescent="0.25">
      <c r="B144" s="28">
        <v>1</v>
      </c>
      <c r="C144" s="29">
        <v>1180</v>
      </c>
      <c r="D144" s="28" t="s">
        <v>201</v>
      </c>
      <c r="E144" s="36">
        <v>227.62</v>
      </c>
      <c r="F144" s="37">
        <v>334.58000000000004</v>
      </c>
      <c r="G144" s="36">
        <v>0</v>
      </c>
      <c r="H144" s="36">
        <v>0</v>
      </c>
    </row>
    <row r="145" spans="2:8" x14ac:dyDescent="0.25">
      <c r="B145" s="28">
        <v>1</v>
      </c>
      <c r="C145" s="29">
        <v>823</v>
      </c>
      <c r="D145" s="28" t="s">
        <v>203</v>
      </c>
      <c r="E145" s="36">
        <v>204.12</v>
      </c>
      <c r="F145" s="37">
        <v>204.12</v>
      </c>
      <c r="G145" s="36">
        <v>0</v>
      </c>
      <c r="H145" s="36">
        <v>0</v>
      </c>
    </row>
    <row r="146" spans="2:8" x14ac:dyDescent="0.25">
      <c r="B146" s="28">
        <v>1</v>
      </c>
      <c r="C146" s="29">
        <v>295</v>
      </c>
      <c r="D146" s="28" t="s">
        <v>321</v>
      </c>
      <c r="E146" s="36">
        <v>417.48</v>
      </c>
      <c r="F146" s="37">
        <v>417.48</v>
      </c>
      <c r="G146" s="36">
        <v>0</v>
      </c>
      <c r="H146" s="36">
        <v>0</v>
      </c>
    </row>
    <row r="147" spans="2:8" x14ac:dyDescent="0.25">
      <c r="B147" s="28">
        <v>1</v>
      </c>
      <c r="C147" s="29">
        <v>780</v>
      </c>
      <c r="D147" s="28" t="s">
        <v>322</v>
      </c>
      <c r="E147" s="36">
        <v>3549.5</v>
      </c>
      <c r="F147" s="37">
        <v>5763.5800000000017</v>
      </c>
      <c r="G147" s="30">
        <v>1575</v>
      </c>
      <c r="H147" s="30">
        <v>95</v>
      </c>
    </row>
    <row r="148" spans="2:8" x14ac:dyDescent="0.25">
      <c r="B148" s="28">
        <v>1</v>
      </c>
      <c r="C148" s="29">
        <v>304</v>
      </c>
      <c r="D148" s="28" t="s">
        <v>206</v>
      </c>
      <c r="E148" s="36">
        <v>369.58</v>
      </c>
      <c r="F148" s="36">
        <v>0</v>
      </c>
      <c r="G148" s="36">
        <v>0</v>
      </c>
      <c r="H148" s="36">
        <v>0</v>
      </c>
    </row>
    <row r="149" spans="2:8" x14ac:dyDescent="0.25">
      <c r="B149" s="28">
        <v>1</v>
      </c>
      <c r="C149" s="29">
        <v>1181</v>
      </c>
      <c r="D149" s="28" t="s">
        <v>210</v>
      </c>
      <c r="E149" s="36">
        <v>238.14</v>
      </c>
      <c r="F149" s="37">
        <v>231.85999999999999</v>
      </c>
      <c r="G149" s="36">
        <v>0</v>
      </c>
      <c r="H149" s="36">
        <v>0</v>
      </c>
    </row>
    <row r="150" spans="2:8" x14ac:dyDescent="0.25">
      <c r="B150" s="28">
        <v>1</v>
      </c>
      <c r="C150" s="29">
        <v>892</v>
      </c>
      <c r="D150" s="28" t="s">
        <v>212</v>
      </c>
      <c r="E150" s="36">
        <v>129.04</v>
      </c>
      <c r="F150" s="36">
        <v>0</v>
      </c>
      <c r="G150" s="30">
        <v>10</v>
      </c>
      <c r="H150" s="36">
        <v>0</v>
      </c>
    </row>
    <row r="151" spans="2:8" x14ac:dyDescent="0.25">
      <c r="B151" s="28">
        <v>1</v>
      </c>
      <c r="C151" s="29">
        <v>590</v>
      </c>
      <c r="D151" s="28" t="s">
        <v>215</v>
      </c>
      <c r="E151" s="36">
        <v>235.92</v>
      </c>
      <c r="F151" s="37">
        <v>235.92</v>
      </c>
      <c r="G151" s="30">
        <v>23.75</v>
      </c>
      <c r="H151" s="36">
        <v>0</v>
      </c>
    </row>
    <row r="152" spans="2:8" x14ac:dyDescent="0.25">
      <c r="B152" s="28">
        <v>1</v>
      </c>
      <c r="C152" s="29">
        <v>636</v>
      </c>
      <c r="D152" s="28" t="s">
        <v>323</v>
      </c>
      <c r="E152" s="36">
        <v>130.46</v>
      </c>
      <c r="F152" s="37">
        <v>130.46</v>
      </c>
      <c r="G152" s="36">
        <v>0</v>
      </c>
      <c r="H152" s="36">
        <v>0</v>
      </c>
    </row>
    <row r="153" spans="2:8" x14ac:dyDescent="0.25">
      <c r="B153" s="28">
        <v>1</v>
      </c>
      <c r="C153" s="29">
        <v>184</v>
      </c>
      <c r="D153" s="28" t="s">
        <v>324</v>
      </c>
      <c r="E153" s="36">
        <v>175.77</v>
      </c>
      <c r="F153" s="37">
        <v>175.77</v>
      </c>
      <c r="G153" s="30">
        <v>2.5</v>
      </c>
      <c r="H153" s="36">
        <v>0</v>
      </c>
    </row>
    <row r="154" spans="2:8" x14ac:dyDescent="0.25">
      <c r="B154" s="28">
        <v>1</v>
      </c>
      <c r="C154" s="29">
        <v>298</v>
      </c>
      <c r="D154" s="28" t="s">
        <v>219</v>
      </c>
      <c r="E154" s="36">
        <v>0</v>
      </c>
      <c r="F154" s="37">
        <v>226.8</v>
      </c>
      <c r="G154" s="36">
        <v>0</v>
      </c>
      <c r="H154" s="36">
        <v>0</v>
      </c>
    </row>
    <row r="155" spans="2:8" x14ac:dyDescent="0.25">
      <c r="B155" s="28">
        <v>1</v>
      </c>
      <c r="C155" s="29">
        <v>300</v>
      </c>
      <c r="D155" s="28" t="s">
        <v>221</v>
      </c>
      <c r="E155" s="36">
        <v>570.36</v>
      </c>
      <c r="F155" s="36">
        <v>0</v>
      </c>
      <c r="G155" s="36">
        <v>0</v>
      </c>
      <c r="H155" s="36">
        <v>0</v>
      </c>
    </row>
    <row r="156" spans="2:8" x14ac:dyDescent="0.25">
      <c r="B156" s="28">
        <v>1</v>
      </c>
      <c r="C156" s="29">
        <v>897</v>
      </c>
      <c r="D156" s="28" t="s">
        <v>222</v>
      </c>
      <c r="E156" s="36">
        <v>122.64</v>
      </c>
      <c r="F156" s="36">
        <v>0</v>
      </c>
      <c r="G156" s="30">
        <v>2.5</v>
      </c>
      <c r="H156" s="36">
        <v>0</v>
      </c>
    </row>
    <row r="157" spans="2:8" x14ac:dyDescent="0.25">
      <c r="B157" s="28">
        <v>1</v>
      </c>
      <c r="C157" s="29">
        <v>433</v>
      </c>
      <c r="D157" s="28" t="s">
        <v>223</v>
      </c>
      <c r="E157" s="36">
        <v>0</v>
      </c>
      <c r="F157" s="36">
        <v>0</v>
      </c>
      <c r="G157" s="36">
        <v>0</v>
      </c>
      <c r="H157" s="36">
        <v>0</v>
      </c>
    </row>
    <row r="158" spans="2:8" x14ac:dyDescent="0.25">
      <c r="B158" s="28">
        <v>1</v>
      </c>
      <c r="C158" s="29">
        <v>826</v>
      </c>
      <c r="D158" s="28" t="s">
        <v>224</v>
      </c>
      <c r="E158" s="36">
        <v>177.9</v>
      </c>
      <c r="F158" s="36">
        <v>0</v>
      </c>
      <c r="G158" s="30">
        <v>2.5</v>
      </c>
      <c r="H158" s="36">
        <v>0</v>
      </c>
    </row>
    <row r="159" spans="2:8" x14ac:dyDescent="0.25">
      <c r="B159" s="28">
        <v>1</v>
      </c>
      <c r="C159" s="29">
        <v>203</v>
      </c>
      <c r="D159" s="28" t="s">
        <v>226</v>
      </c>
      <c r="E159" s="36">
        <v>3715.81</v>
      </c>
      <c r="F159" s="37">
        <v>1857.13</v>
      </c>
      <c r="G159" s="36">
        <v>0</v>
      </c>
      <c r="H159" s="36">
        <v>0</v>
      </c>
    </row>
    <row r="160" spans="2:8" x14ac:dyDescent="0.25">
      <c r="B160" s="28">
        <v>1</v>
      </c>
      <c r="C160" s="29">
        <v>204</v>
      </c>
      <c r="D160" s="28" t="s">
        <v>228</v>
      </c>
      <c r="E160" s="36">
        <v>3360.39</v>
      </c>
      <c r="F160" s="37">
        <v>2483.8999999999996</v>
      </c>
      <c r="G160" s="30">
        <v>668.75</v>
      </c>
      <c r="H160" s="30">
        <v>816.25</v>
      </c>
    </row>
    <row r="161" spans="2:8" x14ac:dyDescent="0.25">
      <c r="B161" s="28">
        <v>1</v>
      </c>
      <c r="C161" s="29">
        <v>325</v>
      </c>
      <c r="D161" s="28" t="s">
        <v>229</v>
      </c>
      <c r="E161" s="36">
        <v>446.88</v>
      </c>
      <c r="F161" s="36">
        <v>0</v>
      </c>
      <c r="G161" s="36">
        <v>0</v>
      </c>
      <c r="H161" s="36">
        <v>0</v>
      </c>
    </row>
    <row r="162" spans="2:8" x14ac:dyDescent="0.25">
      <c r="B162" s="28">
        <v>1</v>
      </c>
      <c r="C162" s="29">
        <v>779</v>
      </c>
      <c r="D162" s="28" t="s">
        <v>230</v>
      </c>
      <c r="E162" s="36">
        <v>679.5</v>
      </c>
      <c r="F162" s="37">
        <v>213.35999999999999</v>
      </c>
      <c r="G162" s="30">
        <v>382.5</v>
      </c>
      <c r="H162" s="30">
        <v>347.5</v>
      </c>
    </row>
    <row r="163" spans="2:8" x14ac:dyDescent="0.25">
      <c r="B163" s="28">
        <v>1</v>
      </c>
      <c r="C163" s="29">
        <v>338</v>
      </c>
      <c r="D163" s="28" t="s">
        <v>231</v>
      </c>
      <c r="E163" s="36">
        <v>1770.57</v>
      </c>
      <c r="F163" s="37">
        <v>1770.57</v>
      </c>
      <c r="G163" s="36">
        <v>0</v>
      </c>
      <c r="H163" s="36">
        <v>0</v>
      </c>
    </row>
    <row r="164" spans="2:8" x14ac:dyDescent="0.25">
      <c r="B164" s="28">
        <v>1</v>
      </c>
      <c r="C164" s="29">
        <v>856</v>
      </c>
      <c r="D164" s="28" t="s">
        <v>232</v>
      </c>
      <c r="E164" s="36">
        <v>215.64</v>
      </c>
      <c r="F164" s="37">
        <v>353.43</v>
      </c>
      <c r="G164" s="36">
        <v>0</v>
      </c>
      <c r="H164" s="36">
        <v>0</v>
      </c>
    </row>
    <row r="165" spans="2:8" x14ac:dyDescent="0.25">
      <c r="B165" s="28">
        <v>1</v>
      </c>
      <c r="C165" s="29">
        <v>284</v>
      </c>
      <c r="D165" s="28" t="s">
        <v>233</v>
      </c>
      <c r="E165" s="36">
        <v>0</v>
      </c>
      <c r="F165" s="36">
        <v>0</v>
      </c>
      <c r="G165" s="36">
        <v>0</v>
      </c>
      <c r="H165" s="36">
        <v>0</v>
      </c>
    </row>
    <row r="166" spans="2:8" x14ac:dyDescent="0.25">
      <c r="B166" s="28">
        <v>1</v>
      </c>
      <c r="C166" s="29">
        <v>788</v>
      </c>
      <c r="D166" s="28" t="s">
        <v>234</v>
      </c>
      <c r="E166" s="36">
        <v>576.24</v>
      </c>
      <c r="F166" s="36">
        <v>0</v>
      </c>
      <c r="G166" s="36">
        <v>0</v>
      </c>
      <c r="H166" s="36">
        <v>0</v>
      </c>
    </row>
    <row r="167" spans="2:8" x14ac:dyDescent="0.25">
      <c r="B167" s="28">
        <v>1</v>
      </c>
      <c r="C167" s="29">
        <v>669</v>
      </c>
      <c r="D167" s="28" t="s">
        <v>235</v>
      </c>
      <c r="E167" s="36">
        <v>552.72</v>
      </c>
      <c r="F167" s="37">
        <v>552.72</v>
      </c>
      <c r="G167" s="30">
        <v>95</v>
      </c>
      <c r="H167" s="30">
        <v>115</v>
      </c>
    </row>
    <row r="168" spans="2:8" x14ac:dyDescent="0.25">
      <c r="B168" s="28">
        <v>1</v>
      </c>
      <c r="C168" s="29">
        <v>326</v>
      </c>
      <c r="D168" s="28" t="s">
        <v>236</v>
      </c>
      <c r="E168" s="36">
        <v>0</v>
      </c>
      <c r="F168" s="36">
        <v>0</v>
      </c>
      <c r="G168" s="36">
        <v>0</v>
      </c>
      <c r="H168" s="36">
        <v>0</v>
      </c>
    </row>
    <row r="169" spans="2:8" x14ac:dyDescent="0.25">
      <c r="B169" s="28">
        <v>1</v>
      </c>
      <c r="C169" s="29">
        <v>795</v>
      </c>
      <c r="D169" s="28" t="s">
        <v>326</v>
      </c>
      <c r="E169" s="36">
        <v>0</v>
      </c>
      <c r="F169" s="36">
        <v>0</v>
      </c>
      <c r="G169" s="36">
        <v>0</v>
      </c>
      <c r="H169" s="36">
        <v>0</v>
      </c>
    </row>
    <row r="170" spans="2:8" x14ac:dyDescent="0.25">
      <c r="B170" s="28">
        <v>1</v>
      </c>
      <c r="C170" s="29">
        <v>944</v>
      </c>
      <c r="D170" s="28" t="s">
        <v>238</v>
      </c>
      <c r="E170" s="36">
        <v>0</v>
      </c>
      <c r="F170" s="37">
        <v>2302.3199999999997</v>
      </c>
      <c r="G170" s="36">
        <v>0</v>
      </c>
      <c r="H170" s="36">
        <v>0</v>
      </c>
    </row>
    <row r="171" spans="2:8" x14ac:dyDescent="0.25">
      <c r="B171" s="28">
        <v>1</v>
      </c>
      <c r="C171" s="29">
        <v>434</v>
      </c>
      <c r="D171" s="28" t="s">
        <v>240</v>
      </c>
      <c r="E171" s="36">
        <v>0</v>
      </c>
      <c r="F171" s="36">
        <v>0</v>
      </c>
      <c r="G171" s="36">
        <v>0</v>
      </c>
      <c r="H171" s="36">
        <v>0</v>
      </c>
    </row>
    <row r="172" spans="2:8" x14ac:dyDescent="0.25">
      <c r="B172" s="28">
        <v>1</v>
      </c>
      <c r="C172" s="29">
        <v>828</v>
      </c>
      <c r="D172" s="28" t="s">
        <v>242</v>
      </c>
      <c r="E172" s="36">
        <v>0</v>
      </c>
      <c r="F172" s="36">
        <v>0</v>
      </c>
      <c r="G172" s="36">
        <v>0</v>
      </c>
      <c r="H172" s="36">
        <v>0</v>
      </c>
    </row>
    <row r="173" spans="2:8" x14ac:dyDescent="0.25">
      <c r="B173" s="28">
        <v>1</v>
      </c>
      <c r="C173" s="29">
        <v>373</v>
      </c>
      <c r="D173" s="28" t="s">
        <v>243</v>
      </c>
      <c r="E173" s="36">
        <v>0</v>
      </c>
      <c r="F173" s="36">
        <v>0</v>
      </c>
      <c r="G173" s="36">
        <v>0</v>
      </c>
      <c r="H173" s="36">
        <v>0</v>
      </c>
    </row>
    <row r="174" spans="2:8" x14ac:dyDescent="0.25">
      <c r="B174" s="28">
        <v>1</v>
      </c>
      <c r="C174" s="29">
        <v>302</v>
      </c>
      <c r="D174" s="28" t="s">
        <v>244</v>
      </c>
      <c r="E174" s="36">
        <v>842.04</v>
      </c>
      <c r="F174" s="37">
        <v>1487.2400000000002</v>
      </c>
      <c r="G174" s="36">
        <v>0</v>
      </c>
      <c r="H174" s="36">
        <v>0</v>
      </c>
    </row>
    <row r="175" spans="2:8" x14ac:dyDescent="0.25">
      <c r="B175" s="28">
        <v>1</v>
      </c>
      <c r="C175" s="29">
        <v>890</v>
      </c>
      <c r="D175" s="28" t="s">
        <v>245</v>
      </c>
      <c r="E175" s="36">
        <v>49.35</v>
      </c>
      <c r="F175" s="37">
        <v>80.97</v>
      </c>
      <c r="G175" s="36">
        <v>0</v>
      </c>
      <c r="H175" s="36">
        <v>0</v>
      </c>
    </row>
    <row r="176" spans="2:8" x14ac:dyDescent="0.25">
      <c r="B176" s="28">
        <v>1</v>
      </c>
      <c r="C176" s="29">
        <v>371</v>
      </c>
      <c r="D176" s="28" t="s">
        <v>246</v>
      </c>
      <c r="E176" s="36">
        <v>0</v>
      </c>
      <c r="F176" s="36">
        <v>0</v>
      </c>
      <c r="G176" s="36">
        <v>0</v>
      </c>
      <c r="H176" s="36">
        <v>0</v>
      </c>
    </row>
    <row r="177" spans="2:8" x14ac:dyDescent="0.25">
      <c r="B177" s="28">
        <v>1</v>
      </c>
      <c r="C177" s="29">
        <v>687</v>
      </c>
      <c r="D177" s="28" t="s">
        <v>327</v>
      </c>
      <c r="E177" s="36">
        <v>558.6</v>
      </c>
      <c r="F177" s="36">
        <v>0</v>
      </c>
      <c r="G177" s="30">
        <v>47.5</v>
      </c>
      <c r="H177" s="30">
        <v>53.75</v>
      </c>
    </row>
    <row r="178" spans="2:8" x14ac:dyDescent="0.25">
      <c r="B178" s="28">
        <v>1</v>
      </c>
      <c r="C178" s="29">
        <v>428</v>
      </c>
      <c r="D178" s="28" t="s">
        <v>248</v>
      </c>
      <c r="E178" s="36">
        <v>0</v>
      </c>
      <c r="F178" s="36">
        <v>0</v>
      </c>
      <c r="G178" s="36">
        <v>0</v>
      </c>
      <c r="H178" s="36">
        <v>0</v>
      </c>
    </row>
    <row r="179" spans="2:8" x14ac:dyDescent="0.25">
      <c r="B179" s="28">
        <v>1</v>
      </c>
      <c r="C179" s="29">
        <v>229</v>
      </c>
      <c r="D179" s="28" t="s">
        <v>250</v>
      </c>
      <c r="E179" s="36">
        <v>129.04</v>
      </c>
      <c r="F179" s="36">
        <v>0</v>
      </c>
      <c r="G179" s="30">
        <v>6.25</v>
      </c>
      <c r="H179" s="36">
        <v>0</v>
      </c>
    </row>
    <row r="180" spans="2:8" x14ac:dyDescent="0.25">
      <c r="B180" s="28">
        <v>1</v>
      </c>
      <c r="C180" s="29">
        <v>1170</v>
      </c>
      <c r="D180" s="28" t="s">
        <v>251</v>
      </c>
      <c r="E180" s="36">
        <v>140.16</v>
      </c>
      <c r="F180" s="36">
        <v>0</v>
      </c>
      <c r="G180" s="36">
        <v>0</v>
      </c>
      <c r="H180" s="36">
        <v>0</v>
      </c>
    </row>
    <row r="181" spans="2:8" x14ac:dyDescent="0.25">
      <c r="B181" s="28">
        <v>1</v>
      </c>
      <c r="C181" s="29">
        <v>898</v>
      </c>
      <c r="D181" s="28" t="s">
        <v>252</v>
      </c>
      <c r="E181" s="36">
        <v>927.36</v>
      </c>
      <c r="F181" s="37">
        <v>581.94000000000005</v>
      </c>
      <c r="G181" s="36">
        <v>0</v>
      </c>
      <c r="H181" s="36">
        <v>0</v>
      </c>
    </row>
    <row r="182" spans="2:8" x14ac:dyDescent="0.25">
      <c r="B182" s="28">
        <v>1</v>
      </c>
      <c r="C182" s="29">
        <v>1243</v>
      </c>
      <c r="D182" s="28" t="s">
        <v>328</v>
      </c>
      <c r="E182" s="36">
        <v>0</v>
      </c>
      <c r="F182" s="37">
        <v>113.04</v>
      </c>
      <c r="G182" s="30">
        <v>53.75</v>
      </c>
      <c r="H182" s="30">
        <v>53.75</v>
      </c>
    </row>
    <row r="183" spans="2:8" x14ac:dyDescent="0.25">
      <c r="B183" s="28">
        <v>1</v>
      </c>
      <c r="C183" s="29">
        <v>357</v>
      </c>
      <c r="D183" s="28" t="s">
        <v>256</v>
      </c>
      <c r="E183" s="36">
        <v>1457.52</v>
      </c>
      <c r="F183" s="37">
        <v>2565.2399999999998</v>
      </c>
      <c r="G183" s="36">
        <v>0</v>
      </c>
      <c r="H183" s="36">
        <v>0</v>
      </c>
    </row>
    <row r="184" spans="2:8" x14ac:dyDescent="0.25">
      <c r="B184" s="28">
        <v>1</v>
      </c>
      <c r="C184" s="29">
        <v>891</v>
      </c>
      <c r="D184" s="28" t="s">
        <v>257</v>
      </c>
      <c r="E184" s="36">
        <v>116.62</v>
      </c>
      <c r="F184" s="37">
        <v>145.16999999999999</v>
      </c>
      <c r="G184" s="36">
        <v>0</v>
      </c>
      <c r="H184" s="36">
        <v>0</v>
      </c>
    </row>
    <row r="185" spans="2:8" x14ac:dyDescent="0.25">
      <c r="B185" s="28">
        <v>1</v>
      </c>
      <c r="C185" s="29">
        <v>285</v>
      </c>
      <c r="D185" s="28" t="s">
        <v>258</v>
      </c>
      <c r="E185" s="36">
        <v>371.38</v>
      </c>
      <c r="F185" s="36">
        <v>0</v>
      </c>
      <c r="G185" s="36">
        <v>0</v>
      </c>
      <c r="H185" s="36">
        <v>0</v>
      </c>
    </row>
    <row r="186" spans="2:8" x14ac:dyDescent="0.25">
      <c r="B186" s="28">
        <v>1</v>
      </c>
      <c r="C186" s="29">
        <v>1352</v>
      </c>
      <c r="D186" s="28" t="s">
        <v>259</v>
      </c>
      <c r="E186" s="36">
        <v>0</v>
      </c>
      <c r="F186" s="36">
        <v>0</v>
      </c>
      <c r="G186" s="30">
        <v>6.25</v>
      </c>
      <c r="H186" s="30">
        <v>6.25</v>
      </c>
    </row>
    <row r="187" spans="2:8" x14ac:dyDescent="0.25">
      <c r="B187" s="28">
        <v>1</v>
      </c>
      <c r="C187" s="29">
        <v>391</v>
      </c>
      <c r="D187" s="28" t="s">
        <v>260</v>
      </c>
      <c r="E187" s="36">
        <v>842.45</v>
      </c>
      <c r="F187" s="37">
        <v>957.44</v>
      </c>
      <c r="G187" s="36">
        <v>0</v>
      </c>
      <c r="H187" s="30">
        <v>6.25</v>
      </c>
    </row>
    <row r="188" spans="2:8" x14ac:dyDescent="0.25">
      <c r="B188" s="28">
        <v>1</v>
      </c>
      <c r="C188" s="29">
        <v>686</v>
      </c>
      <c r="D188" s="28" t="s">
        <v>261</v>
      </c>
      <c r="E188" s="36">
        <v>3140.12</v>
      </c>
      <c r="F188" s="37">
        <v>3786.82</v>
      </c>
      <c r="G188" s="30">
        <v>122.5</v>
      </c>
      <c r="H188" s="36">
        <v>0</v>
      </c>
    </row>
    <row r="189" spans="2:8" x14ac:dyDescent="0.25">
      <c r="B189" s="28">
        <v>1</v>
      </c>
      <c r="C189" s="29">
        <v>245</v>
      </c>
      <c r="D189" s="28" t="s">
        <v>262</v>
      </c>
      <c r="E189" s="36">
        <v>2301.67</v>
      </c>
      <c r="F189" s="37">
        <v>1440.5900000000001</v>
      </c>
      <c r="G189" s="30">
        <v>3.75</v>
      </c>
      <c r="H189" s="30">
        <v>2.5</v>
      </c>
    </row>
    <row r="190" spans="2:8" x14ac:dyDescent="0.25">
      <c r="B190" s="28">
        <v>1</v>
      </c>
      <c r="C190" s="29">
        <v>355</v>
      </c>
      <c r="D190" s="28" t="s">
        <v>263</v>
      </c>
      <c r="E190" s="36">
        <v>134.63</v>
      </c>
      <c r="F190" s="37">
        <v>140.30000000000001</v>
      </c>
      <c r="G190" s="36">
        <v>0</v>
      </c>
      <c r="H190" s="30">
        <v>1.25</v>
      </c>
    </row>
    <row r="191" spans="2:8" x14ac:dyDescent="0.25">
      <c r="B191" s="28">
        <v>1</v>
      </c>
      <c r="C191" s="29">
        <v>3861</v>
      </c>
      <c r="D191" s="28" t="s">
        <v>329</v>
      </c>
      <c r="E191" s="36">
        <v>0</v>
      </c>
      <c r="F191" s="36">
        <v>0</v>
      </c>
      <c r="G191" s="36">
        <v>0</v>
      </c>
      <c r="H191" s="36">
        <v>0</v>
      </c>
    </row>
    <row r="192" spans="2:8" x14ac:dyDescent="0.25">
      <c r="B192" s="28">
        <v>1</v>
      </c>
      <c r="C192" s="29">
        <v>1049</v>
      </c>
      <c r="D192" s="28" t="s">
        <v>267</v>
      </c>
      <c r="E192" s="36">
        <v>802.66</v>
      </c>
      <c r="F192" s="37">
        <v>721.98</v>
      </c>
      <c r="G192" s="30">
        <v>92.5</v>
      </c>
      <c r="H192" s="36">
        <v>0</v>
      </c>
    </row>
    <row r="193" spans="2:8" x14ac:dyDescent="0.25">
      <c r="B193" s="28">
        <v>1</v>
      </c>
      <c r="C193" s="29">
        <v>599</v>
      </c>
      <c r="D193" s="28" t="s">
        <v>268</v>
      </c>
      <c r="E193" s="36">
        <v>16.45</v>
      </c>
      <c r="F193" s="37">
        <v>145.16999999999999</v>
      </c>
      <c r="G193" s="36">
        <v>0</v>
      </c>
      <c r="H193" s="36">
        <v>0</v>
      </c>
    </row>
    <row r="194" spans="2:8" x14ac:dyDescent="0.25">
      <c r="B194" s="28">
        <v>1</v>
      </c>
      <c r="C194" s="29">
        <v>436</v>
      </c>
      <c r="D194" s="28" t="s">
        <v>269</v>
      </c>
      <c r="E194" s="36">
        <v>179.7</v>
      </c>
      <c r="F194" s="37">
        <v>179.7</v>
      </c>
      <c r="G194" s="30">
        <v>8.75</v>
      </c>
      <c r="H194" s="36">
        <v>0</v>
      </c>
    </row>
    <row r="195" spans="2:8" x14ac:dyDescent="0.25">
      <c r="B195" s="28">
        <v>1</v>
      </c>
      <c r="C195" s="29">
        <v>372</v>
      </c>
      <c r="D195" s="28" t="s">
        <v>270</v>
      </c>
      <c r="E195" s="36">
        <v>0</v>
      </c>
      <c r="F195" s="36">
        <v>0</v>
      </c>
      <c r="G195" s="36">
        <v>0</v>
      </c>
      <c r="H195" s="36">
        <v>0</v>
      </c>
    </row>
    <row r="196" spans="2:8" x14ac:dyDescent="0.25">
      <c r="B196" s="28">
        <v>1</v>
      </c>
      <c r="C196" s="29">
        <v>253</v>
      </c>
      <c r="D196" s="28" t="s">
        <v>271</v>
      </c>
      <c r="E196" s="36">
        <v>1630.8</v>
      </c>
      <c r="F196" s="37">
        <v>4282.32</v>
      </c>
      <c r="G196" s="30">
        <v>373.75</v>
      </c>
      <c r="H196" s="30">
        <v>573.75</v>
      </c>
    </row>
    <row r="197" spans="2:8" x14ac:dyDescent="0.25">
      <c r="B197" s="28">
        <v>1</v>
      </c>
      <c r="C197" s="29">
        <v>1658</v>
      </c>
      <c r="D197" s="28" t="s">
        <v>331</v>
      </c>
      <c r="E197" s="36">
        <v>1332.45</v>
      </c>
      <c r="F197" s="37">
        <v>1246.8099999999995</v>
      </c>
      <c r="G197" s="36">
        <v>0</v>
      </c>
      <c r="H197" s="36">
        <v>0</v>
      </c>
    </row>
    <row r="198" spans="2:8" x14ac:dyDescent="0.25">
      <c r="B198" s="28">
        <v>1</v>
      </c>
      <c r="C198" s="29">
        <v>1221</v>
      </c>
      <c r="D198" s="28" t="s">
        <v>332</v>
      </c>
      <c r="E198" s="36">
        <v>176.9</v>
      </c>
      <c r="F198" s="36">
        <v>0</v>
      </c>
      <c r="G198" s="30">
        <v>28.75</v>
      </c>
      <c r="H198" s="30">
        <v>17.5</v>
      </c>
    </row>
    <row r="199" spans="2:8" x14ac:dyDescent="0.25">
      <c r="B199" s="28">
        <v>1</v>
      </c>
      <c r="C199" s="29">
        <v>224</v>
      </c>
      <c r="D199" s="28" t="s">
        <v>333</v>
      </c>
      <c r="E199" s="36">
        <v>686.25</v>
      </c>
      <c r="F199" s="36">
        <v>0</v>
      </c>
      <c r="G199" s="30">
        <v>15</v>
      </c>
      <c r="H199" s="36">
        <v>0</v>
      </c>
    </row>
    <row r="200" spans="2:8" x14ac:dyDescent="0.25">
      <c r="B200" s="28">
        <v>1</v>
      </c>
      <c r="C200" s="29">
        <v>670</v>
      </c>
      <c r="D200" s="28" t="s">
        <v>278</v>
      </c>
      <c r="E200" s="36">
        <v>701.72</v>
      </c>
      <c r="F200" s="37">
        <v>701.72</v>
      </c>
      <c r="G200" s="36">
        <v>0</v>
      </c>
      <c r="H200" s="36">
        <v>0</v>
      </c>
    </row>
    <row r="201" spans="2:8" x14ac:dyDescent="0.25">
      <c r="B201" s="28">
        <v>1</v>
      </c>
      <c r="C201" s="29">
        <v>789</v>
      </c>
      <c r="D201" s="28" t="s">
        <v>280</v>
      </c>
      <c r="E201" s="36">
        <v>9659.93</v>
      </c>
      <c r="F201" s="37">
        <v>10486.53</v>
      </c>
      <c r="G201" s="36">
        <v>0</v>
      </c>
      <c r="H201" s="36">
        <v>0</v>
      </c>
    </row>
    <row r="202" spans="2:8" x14ac:dyDescent="0.25">
      <c r="B202" s="28">
        <v>1</v>
      </c>
      <c r="C202" s="29">
        <v>228</v>
      </c>
      <c r="D202" s="28" t="s">
        <v>281</v>
      </c>
      <c r="E202" s="36">
        <v>164.5</v>
      </c>
      <c r="F202" s="36">
        <v>0</v>
      </c>
      <c r="G202" s="36">
        <v>0</v>
      </c>
      <c r="H202" s="36">
        <v>0</v>
      </c>
    </row>
    <row r="203" spans="2:8" x14ac:dyDescent="0.25">
      <c r="B203" s="28">
        <v>1</v>
      </c>
      <c r="C203" s="29">
        <v>100</v>
      </c>
      <c r="D203" s="28" t="s">
        <v>282</v>
      </c>
      <c r="E203" s="36">
        <v>0</v>
      </c>
      <c r="F203" s="36">
        <v>0</v>
      </c>
      <c r="G203" s="36">
        <v>0</v>
      </c>
      <c r="H203" s="36">
        <v>0</v>
      </c>
    </row>
    <row r="204" spans="2:8" x14ac:dyDescent="0.25">
      <c r="B204" s="28">
        <v>1</v>
      </c>
      <c r="C204" s="29">
        <v>339</v>
      </c>
      <c r="D204" s="28" t="s">
        <v>283</v>
      </c>
      <c r="E204" s="36">
        <v>4929.3599999999997</v>
      </c>
      <c r="F204" s="37">
        <v>8205.84</v>
      </c>
      <c r="G204" s="36">
        <v>0</v>
      </c>
      <c r="H204" s="36">
        <v>0</v>
      </c>
    </row>
    <row r="205" spans="2:8" x14ac:dyDescent="0.25">
      <c r="B205" s="28">
        <v>1</v>
      </c>
      <c r="C205" s="29">
        <v>899</v>
      </c>
      <c r="D205" s="28" t="s">
        <v>285</v>
      </c>
      <c r="E205" s="36">
        <v>0</v>
      </c>
      <c r="F205" s="37">
        <v>1102.29</v>
      </c>
      <c r="G205" s="36">
        <v>0</v>
      </c>
      <c r="H205" s="36">
        <v>0</v>
      </c>
    </row>
    <row r="206" spans="2:8" x14ac:dyDescent="0.25">
      <c r="B206" s="28">
        <v>1</v>
      </c>
      <c r="C206" s="29">
        <v>790</v>
      </c>
      <c r="D206" s="28" t="s">
        <v>287</v>
      </c>
      <c r="E206" s="36">
        <v>339.93</v>
      </c>
      <c r="F206" s="37">
        <v>339.93</v>
      </c>
      <c r="G206" s="36">
        <v>0</v>
      </c>
      <c r="H206" s="36">
        <v>0</v>
      </c>
    </row>
    <row r="207" spans="2:8" x14ac:dyDescent="0.25">
      <c r="B207" s="28">
        <v>1</v>
      </c>
      <c r="C207" s="29">
        <v>1032</v>
      </c>
      <c r="D207" s="28" t="s">
        <v>288</v>
      </c>
      <c r="E207" s="36">
        <v>1486.66</v>
      </c>
      <c r="F207" s="37">
        <v>1202.8799999999999</v>
      </c>
      <c r="G207" s="36">
        <v>0</v>
      </c>
      <c r="H207" s="30">
        <v>135</v>
      </c>
    </row>
    <row r="208" spans="2:8" x14ac:dyDescent="0.25">
      <c r="B208" s="28">
        <v>1</v>
      </c>
      <c r="C208" s="29">
        <v>431</v>
      </c>
      <c r="D208" s="28" t="s">
        <v>289</v>
      </c>
      <c r="E208" s="36">
        <v>0</v>
      </c>
      <c r="F208" s="36">
        <v>0</v>
      </c>
      <c r="G208" s="36">
        <v>0</v>
      </c>
      <c r="H208" s="36">
        <v>0</v>
      </c>
    </row>
    <row r="209" spans="2:9" x14ac:dyDescent="0.25">
      <c r="B209" s="28">
        <v>1</v>
      </c>
      <c r="C209" s="29">
        <v>432</v>
      </c>
      <c r="D209" s="28" t="s">
        <v>290</v>
      </c>
      <c r="E209" s="36">
        <v>158.34</v>
      </c>
      <c r="F209" s="36">
        <v>0</v>
      </c>
      <c r="G209" s="30">
        <v>3.75</v>
      </c>
      <c r="H209" s="36">
        <v>0</v>
      </c>
    </row>
    <row r="210" spans="2:9" x14ac:dyDescent="0.25">
      <c r="B210" s="28">
        <v>1</v>
      </c>
      <c r="C210" s="29">
        <v>587</v>
      </c>
      <c r="D210" s="28" t="s">
        <v>291</v>
      </c>
      <c r="E210" s="36">
        <v>1803.81</v>
      </c>
      <c r="F210" s="37">
        <v>1347.6999999999998</v>
      </c>
      <c r="G210" s="36">
        <v>0</v>
      </c>
      <c r="H210" s="36">
        <v>0</v>
      </c>
    </row>
    <row r="211" spans="2:9" x14ac:dyDescent="0.25">
      <c r="B211" s="28">
        <v>1</v>
      </c>
      <c r="C211" s="29">
        <v>392</v>
      </c>
      <c r="D211" s="28" t="s">
        <v>292</v>
      </c>
      <c r="E211" s="36">
        <v>122.64</v>
      </c>
      <c r="F211" s="36">
        <v>0</v>
      </c>
      <c r="G211" s="36">
        <v>0</v>
      </c>
      <c r="H211" s="36">
        <v>0</v>
      </c>
    </row>
    <row r="212" spans="2:9" x14ac:dyDescent="0.25">
      <c r="B212" s="28">
        <v>1</v>
      </c>
      <c r="C212" s="29">
        <v>205</v>
      </c>
      <c r="D212" s="28" t="s">
        <v>335</v>
      </c>
      <c r="E212" s="36">
        <v>5157.08</v>
      </c>
      <c r="F212" s="36">
        <v>0</v>
      </c>
      <c r="G212" s="30">
        <v>230</v>
      </c>
      <c r="H212" s="30">
        <v>295</v>
      </c>
    </row>
    <row r="213" spans="2:9" x14ac:dyDescent="0.25">
      <c r="B213" s="28"/>
      <c r="C213" s="28"/>
      <c r="D213" s="28"/>
      <c r="E213" s="36"/>
      <c r="F213" s="37"/>
      <c r="G213" s="30"/>
      <c r="H213" s="30"/>
    </row>
    <row r="214" spans="2:9" x14ac:dyDescent="0.25">
      <c r="B214" s="28"/>
      <c r="C214" s="28"/>
      <c r="D214" s="28"/>
      <c r="E214" s="36"/>
      <c r="F214" s="37"/>
      <c r="G214" s="30"/>
      <c r="H214" s="30"/>
    </row>
    <row r="215" spans="2:9" x14ac:dyDescent="0.25">
      <c r="B215" s="28"/>
      <c r="C215" s="28"/>
      <c r="D215" s="28"/>
      <c r="E215" s="36"/>
      <c r="F215" s="37"/>
      <c r="G215" s="30"/>
      <c r="H215" s="30"/>
    </row>
    <row r="216" spans="2:9" x14ac:dyDescent="0.25">
      <c r="B216" s="28"/>
      <c r="C216" s="28"/>
      <c r="D216" s="28"/>
      <c r="E216" s="36"/>
      <c r="F216" s="37"/>
      <c r="G216" s="30"/>
      <c r="H216" s="30"/>
    </row>
    <row r="218" spans="2:9" x14ac:dyDescent="0.25">
      <c r="D218" s="38" t="s">
        <v>294</v>
      </c>
      <c r="E218" s="39">
        <f>SUM(E10:E217)</f>
        <v>175009.81</v>
      </c>
      <c r="F218" s="39">
        <f>SUM(F10:F217)</f>
        <v>155890.10000000003</v>
      </c>
      <c r="G218" s="39">
        <f>SUM(G10:G216)</f>
        <v>12625</v>
      </c>
      <c r="H218" s="39">
        <f>SUM(H10:H216)</f>
        <v>4605</v>
      </c>
      <c r="I218" s="41"/>
    </row>
    <row r="221" spans="2:9" x14ac:dyDescent="0.25">
      <c r="E221" s="41"/>
      <c r="F221" s="41"/>
      <c r="G221" s="41"/>
      <c r="H221" s="41"/>
    </row>
    <row r="222" spans="2:9" x14ac:dyDescent="0.25">
      <c r="E222" s="41"/>
      <c r="F222" s="41"/>
      <c r="G222" s="41"/>
      <c r="H222" s="41"/>
    </row>
    <row r="223" spans="2:9" x14ac:dyDescent="0.25">
      <c r="E223" s="41"/>
      <c r="F223" s="41"/>
      <c r="G223" s="41"/>
      <c r="H223" s="41"/>
    </row>
    <row r="224" spans="2:9" x14ac:dyDescent="0.25">
      <c r="D224" s="42"/>
      <c r="E224" s="43"/>
      <c r="F224" s="43"/>
      <c r="G224" s="43"/>
      <c r="H224" s="43"/>
    </row>
    <row r="226" spans="5:5" x14ac:dyDescent="0.25">
      <c r="E226" s="44"/>
    </row>
    <row r="227" spans="5:5" x14ac:dyDescent="0.25">
      <c r="E227" s="44"/>
    </row>
    <row r="228" spans="5:5" x14ac:dyDescent="0.25">
      <c r="E228" s="44"/>
    </row>
    <row r="230" spans="5:5" x14ac:dyDescent="0.25">
      <c r="E230" s="44"/>
    </row>
    <row r="231" spans="5:5" x14ac:dyDescent="0.25">
      <c r="E231" s="44"/>
    </row>
    <row r="232" spans="5:5" x14ac:dyDescent="0.25">
      <c r="E232" s="44"/>
    </row>
  </sheetData>
  <autoFilter ref="B9:H216" xr:uid="{E7F73D12-A6C5-43DC-B11E-7873B8C55B0F}"/>
  <mergeCells count="1">
    <mergeCell ref="B6:E7"/>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A02AD-25B7-4D58-8512-83D35F0E7883}">
  <dimension ref="B1:I232"/>
  <sheetViews>
    <sheetView topLeftCell="A184" zoomScaleNormal="100" workbookViewId="0">
      <selection activeCell="E196" sqref="E196"/>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9" width="9.42578125" style="17" bestFit="1" customWidth="1"/>
    <col min="10" max="16384" width="8.85546875" style="17"/>
  </cols>
  <sheetData>
    <row r="1" spans="2:9" ht="5.0999999999999996" customHeight="1" thickBot="1" x14ac:dyDescent="0.3"/>
    <row r="2" spans="2:9" ht="15.75" thickBot="1" x14ac:dyDescent="0.3">
      <c r="B2" s="19" t="s">
        <v>0</v>
      </c>
      <c r="C2" s="20" t="s">
        <v>1</v>
      </c>
    </row>
    <row r="3" spans="2:9" ht="15.75" thickBot="1" x14ac:dyDescent="0.3">
      <c r="B3" s="21" t="s">
        <v>2</v>
      </c>
      <c r="C3" s="20" t="s">
        <v>345</v>
      </c>
    </row>
    <row r="4" spans="2:9" ht="15.75" thickBot="1" x14ac:dyDescent="0.3">
      <c r="B4" s="21" t="s">
        <v>4</v>
      </c>
      <c r="C4" s="22" t="s">
        <v>349</v>
      </c>
    </row>
    <row r="6" spans="2:9" ht="15" customHeight="1" x14ac:dyDescent="0.25">
      <c r="B6" s="61" t="s">
        <v>339</v>
      </c>
      <c r="C6" s="62"/>
      <c r="D6" s="62"/>
      <c r="E6" s="63"/>
      <c r="F6" s="23"/>
      <c r="G6" s="23"/>
      <c r="H6" s="23"/>
    </row>
    <row r="7" spans="2:9" x14ac:dyDescent="0.25">
      <c r="B7" s="64"/>
      <c r="C7" s="65"/>
      <c r="D7" s="65"/>
      <c r="E7" s="66"/>
      <c r="F7" s="23"/>
      <c r="G7" s="23"/>
      <c r="H7" s="23"/>
    </row>
    <row r="8" spans="2:9" x14ac:dyDescent="0.25">
      <c r="B8" s="24"/>
      <c r="C8" s="25"/>
      <c r="D8" s="24"/>
      <c r="E8" s="24"/>
      <c r="F8" s="24"/>
      <c r="G8" s="24"/>
      <c r="H8" s="24"/>
    </row>
    <row r="9" spans="2:9" x14ac:dyDescent="0.25">
      <c r="B9" s="26" t="s">
        <v>6</v>
      </c>
      <c r="C9" s="27" t="s">
        <v>7</v>
      </c>
      <c r="D9" s="26" t="s">
        <v>8</v>
      </c>
      <c r="E9" s="26" t="s">
        <v>9</v>
      </c>
      <c r="F9" s="26" t="s">
        <v>10</v>
      </c>
      <c r="G9" s="26" t="s">
        <v>11</v>
      </c>
      <c r="H9" s="26" t="s">
        <v>12</v>
      </c>
    </row>
    <row r="10" spans="2:9" x14ac:dyDescent="0.25">
      <c r="B10" s="28">
        <v>1</v>
      </c>
      <c r="C10" s="29">
        <v>579</v>
      </c>
      <c r="D10" s="28" t="s">
        <v>16</v>
      </c>
      <c r="E10" s="36">
        <v>123.2</v>
      </c>
      <c r="F10" s="37" t="s">
        <v>351</v>
      </c>
      <c r="G10" s="36" t="s">
        <v>351</v>
      </c>
      <c r="H10" s="36" t="s">
        <v>351</v>
      </c>
      <c r="I10" s="45"/>
    </row>
    <row r="11" spans="2:9" x14ac:dyDescent="0.25">
      <c r="B11" s="28">
        <v>1</v>
      </c>
      <c r="C11" s="29">
        <v>251</v>
      </c>
      <c r="D11" s="28" t="s">
        <v>296</v>
      </c>
      <c r="E11" s="36">
        <v>293.51</v>
      </c>
      <c r="F11" s="37" t="s">
        <v>351</v>
      </c>
      <c r="G11" s="36">
        <v>87.5</v>
      </c>
      <c r="H11" s="36" t="s">
        <v>351</v>
      </c>
    </row>
    <row r="12" spans="2:9" x14ac:dyDescent="0.25">
      <c r="B12" s="28">
        <v>1</v>
      </c>
      <c r="C12" s="29">
        <v>247</v>
      </c>
      <c r="D12" s="28" t="s">
        <v>296</v>
      </c>
      <c r="E12" s="36">
        <v>215.64</v>
      </c>
      <c r="F12" s="37">
        <v>512.97</v>
      </c>
      <c r="G12" s="36">
        <v>220</v>
      </c>
      <c r="H12" s="36">
        <v>215</v>
      </c>
    </row>
    <row r="13" spans="2:9" x14ac:dyDescent="0.25">
      <c r="B13" s="28">
        <v>1</v>
      </c>
      <c r="C13" s="29">
        <v>901</v>
      </c>
      <c r="D13" s="28" t="s">
        <v>19</v>
      </c>
      <c r="E13" s="36" t="s">
        <v>351</v>
      </c>
      <c r="F13" s="37" t="s">
        <v>351</v>
      </c>
      <c r="G13" s="36" t="s">
        <v>351</v>
      </c>
      <c r="H13" s="36" t="s">
        <v>351</v>
      </c>
    </row>
    <row r="14" spans="2:9" x14ac:dyDescent="0.25">
      <c r="B14" s="28">
        <v>1</v>
      </c>
      <c r="C14" s="29">
        <v>195</v>
      </c>
      <c r="D14" s="28" t="s">
        <v>20</v>
      </c>
      <c r="E14" s="36">
        <v>133.97999999999999</v>
      </c>
      <c r="F14" s="37" t="s">
        <v>351</v>
      </c>
      <c r="G14" s="36" t="s">
        <v>351</v>
      </c>
      <c r="H14" s="36" t="s">
        <v>351</v>
      </c>
    </row>
    <row r="15" spans="2:9" x14ac:dyDescent="0.25">
      <c r="B15" s="28">
        <v>1</v>
      </c>
      <c r="C15" s="29">
        <v>663</v>
      </c>
      <c r="D15" s="28" t="s">
        <v>21</v>
      </c>
      <c r="E15" s="36">
        <v>2626.89</v>
      </c>
      <c r="F15" s="37" t="s">
        <v>351</v>
      </c>
      <c r="G15" s="36">
        <v>33.75</v>
      </c>
      <c r="H15" s="36" t="s">
        <v>351</v>
      </c>
    </row>
    <row r="16" spans="2:9" x14ac:dyDescent="0.25">
      <c r="B16" s="28">
        <v>1</v>
      </c>
      <c r="C16" s="29">
        <v>196</v>
      </c>
      <c r="D16" s="28" t="s">
        <v>23</v>
      </c>
      <c r="E16" s="36">
        <v>4339.2</v>
      </c>
      <c r="F16" s="37" t="s">
        <v>351</v>
      </c>
      <c r="G16" s="36">
        <v>2712.5</v>
      </c>
      <c r="H16" s="36">
        <v>2686.25</v>
      </c>
    </row>
    <row r="17" spans="2:8" x14ac:dyDescent="0.25">
      <c r="B17" s="28">
        <v>1</v>
      </c>
      <c r="C17" s="29">
        <v>261</v>
      </c>
      <c r="D17" s="28" t="s">
        <v>297</v>
      </c>
      <c r="E17" s="36">
        <v>271.3</v>
      </c>
      <c r="F17" s="37">
        <v>135.52000000000001</v>
      </c>
      <c r="G17" s="36" t="s">
        <v>351</v>
      </c>
      <c r="H17" s="36" t="s">
        <v>351</v>
      </c>
    </row>
    <row r="18" spans="2:8" x14ac:dyDescent="0.25">
      <c r="B18" s="28">
        <v>1</v>
      </c>
      <c r="C18" s="29">
        <v>260</v>
      </c>
      <c r="D18" s="28" t="s">
        <v>298</v>
      </c>
      <c r="E18" s="36">
        <v>258.72000000000003</v>
      </c>
      <c r="F18" s="37" t="s">
        <v>351</v>
      </c>
      <c r="G18" s="36" t="s">
        <v>351</v>
      </c>
      <c r="H18" s="36" t="s">
        <v>351</v>
      </c>
    </row>
    <row r="19" spans="2:8" x14ac:dyDescent="0.25">
      <c r="B19" s="28">
        <v>1</v>
      </c>
      <c r="C19" s="29">
        <v>588</v>
      </c>
      <c r="D19" s="28" t="s">
        <v>24</v>
      </c>
      <c r="E19" s="36">
        <v>511.56</v>
      </c>
      <c r="F19" s="37" t="s">
        <v>351</v>
      </c>
      <c r="G19" s="36">
        <v>35</v>
      </c>
      <c r="H19" s="36" t="s">
        <v>351</v>
      </c>
    </row>
    <row r="20" spans="2:8" x14ac:dyDescent="0.25">
      <c r="B20" s="28">
        <v>1</v>
      </c>
      <c r="C20" s="29">
        <v>1017</v>
      </c>
      <c r="D20" s="28" t="s">
        <v>27</v>
      </c>
      <c r="E20" s="36" t="s">
        <v>351</v>
      </c>
      <c r="F20" s="37">
        <v>115.15</v>
      </c>
      <c r="G20" s="36" t="s">
        <v>351</v>
      </c>
      <c r="H20" s="36">
        <v>8.75</v>
      </c>
    </row>
    <row r="21" spans="2:8" x14ac:dyDescent="0.25">
      <c r="B21" s="28">
        <v>1</v>
      </c>
      <c r="C21" s="29">
        <v>301</v>
      </c>
      <c r="D21" s="28" t="s">
        <v>28</v>
      </c>
      <c r="E21" s="36">
        <v>135.52000000000001</v>
      </c>
      <c r="F21" s="37">
        <v>135.52000000000001</v>
      </c>
      <c r="G21" s="36" t="s">
        <v>351</v>
      </c>
      <c r="H21" s="36" t="s">
        <v>351</v>
      </c>
    </row>
    <row r="22" spans="2:8" x14ac:dyDescent="0.25">
      <c r="B22" s="28">
        <v>1</v>
      </c>
      <c r="C22" s="29">
        <v>791</v>
      </c>
      <c r="D22" s="28" t="s">
        <v>30</v>
      </c>
      <c r="E22" s="36">
        <v>147.84</v>
      </c>
      <c r="F22" s="37">
        <v>226.8</v>
      </c>
      <c r="G22" s="36" t="s">
        <v>351</v>
      </c>
      <c r="H22" s="36">
        <v>6.25</v>
      </c>
    </row>
    <row r="23" spans="2:8" x14ac:dyDescent="0.25">
      <c r="B23" s="28">
        <v>1</v>
      </c>
      <c r="C23" s="29">
        <v>1027</v>
      </c>
      <c r="D23" s="28" t="s">
        <v>31</v>
      </c>
      <c r="E23" s="36">
        <v>1500.66</v>
      </c>
      <c r="F23" s="37">
        <v>1896.4500000000003</v>
      </c>
      <c r="G23" s="36" t="s">
        <v>351</v>
      </c>
      <c r="H23" s="36" t="s">
        <v>351</v>
      </c>
    </row>
    <row r="24" spans="2:8" x14ac:dyDescent="0.25">
      <c r="B24" s="28">
        <v>1</v>
      </c>
      <c r="C24" s="29">
        <v>1018</v>
      </c>
      <c r="D24" s="28" t="s">
        <v>34</v>
      </c>
      <c r="E24" s="36">
        <v>263.56</v>
      </c>
      <c r="F24" s="37">
        <v>263.56</v>
      </c>
      <c r="G24" s="36" t="s">
        <v>351</v>
      </c>
      <c r="H24" s="36" t="s">
        <v>351</v>
      </c>
    </row>
    <row r="25" spans="2:8" x14ac:dyDescent="0.25">
      <c r="B25" s="28">
        <v>1</v>
      </c>
      <c r="C25" s="29">
        <v>206</v>
      </c>
      <c r="D25" s="28" t="s">
        <v>36</v>
      </c>
      <c r="E25" s="36">
        <v>446.53</v>
      </c>
      <c r="F25" s="37" t="s">
        <v>351</v>
      </c>
      <c r="G25" s="36" t="s">
        <v>351</v>
      </c>
      <c r="H25" s="36" t="s">
        <v>351</v>
      </c>
    </row>
    <row r="26" spans="2:8" x14ac:dyDescent="0.25">
      <c r="B26" s="28">
        <v>1</v>
      </c>
      <c r="C26" s="29">
        <v>358</v>
      </c>
      <c r="D26" s="28" t="s">
        <v>37</v>
      </c>
      <c r="E26" s="36">
        <v>227.62</v>
      </c>
      <c r="F26" s="37">
        <v>227.62</v>
      </c>
      <c r="G26" s="36" t="s">
        <v>351</v>
      </c>
      <c r="H26" s="36" t="s">
        <v>351</v>
      </c>
    </row>
    <row r="27" spans="2:8" x14ac:dyDescent="0.25">
      <c r="B27" s="28">
        <v>1</v>
      </c>
      <c r="C27" s="29">
        <v>589</v>
      </c>
      <c r="D27" s="28" t="s">
        <v>38</v>
      </c>
      <c r="E27" s="36">
        <v>147.84</v>
      </c>
      <c r="F27" s="37">
        <v>114.56</v>
      </c>
      <c r="G27" s="36">
        <v>30</v>
      </c>
      <c r="H27" s="36">
        <v>57.5</v>
      </c>
    </row>
    <row r="28" spans="2:8" x14ac:dyDescent="0.25">
      <c r="B28" s="28">
        <v>1</v>
      </c>
      <c r="C28" s="29">
        <v>366</v>
      </c>
      <c r="D28" s="28" t="s">
        <v>39</v>
      </c>
      <c r="E28" s="36">
        <v>115.15</v>
      </c>
      <c r="F28" s="37">
        <v>112.91</v>
      </c>
      <c r="G28" s="36" t="s">
        <v>351</v>
      </c>
      <c r="H28" s="36" t="s">
        <v>351</v>
      </c>
    </row>
    <row r="29" spans="2:8" x14ac:dyDescent="0.25">
      <c r="B29" s="28">
        <v>1</v>
      </c>
      <c r="C29" s="29">
        <v>822</v>
      </c>
      <c r="D29" s="28" t="s">
        <v>41</v>
      </c>
      <c r="E29" s="36">
        <v>164.5</v>
      </c>
      <c r="F29" s="37">
        <v>539.31999999999994</v>
      </c>
      <c r="G29" s="36" t="s">
        <v>351</v>
      </c>
      <c r="H29" s="36" t="s">
        <v>351</v>
      </c>
    </row>
    <row r="30" spans="2:8" x14ac:dyDescent="0.25">
      <c r="B30" s="28">
        <v>1</v>
      </c>
      <c r="C30" s="29">
        <v>1003</v>
      </c>
      <c r="D30" s="28" t="s">
        <v>43</v>
      </c>
      <c r="E30" s="36">
        <v>357.49</v>
      </c>
      <c r="F30" s="37">
        <v>209.65</v>
      </c>
      <c r="G30" s="36" t="s">
        <v>351</v>
      </c>
      <c r="H30" s="36" t="s">
        <v>351</v>
      </c>
    </row>
    <row r="31" spans="2:8" x14ac:dyDescent="0.25">
      <c r="B31" s="28">
        <v>1</v>
      </c>
      <c r="C31" s="29">
        <v>903</v>
      </c>
      <c r="D31" s="28" t="s">
        <v>45</v>
      </c>
      <c r="E31" s="36">
        <v>180.95</v>
      </c>
      <c r="F31" s="37">
        <v>16.45</v>
      </c>
      <c r="G31" s="36" t="s">
        <v>351</v>
      </c>
      <c r="H31" s="36" t="s">
        <v>351</v>
      </c>
    </row>
    <row r="32" spans="2:8" x14ac:dyDescent="0.25">
      <c r="B32" s="28">
        <v>1</v>
      </c>
      <c r="C32" s="29">
        <v>792</v>
      </c>
      <c r="D32" s="28" t="s">
        <v>301</v>
      </c>
      <c r="E32" s="36" t="s">
        <v>351</v>
      </c>
      <c r="F32" s="37" t="s">
        <v>351</v>
      </c>
      <c r="G32" s="36" t="s">
        <v>351</v>
      </c>
      <c r="H32" s="36" t="s">
        <v>351</v>
      </c>
    </row>
    <row r="33" spans="2:8" x14ac:dyDescent="0.25">
      <c r="B33" s="28">
        <v>1</v>
      </c>
      <c r="C33" s="29">
        <v>634</v>
      </c>
      <c r="D33" s="28" t="s">
        <v>48</v>
      </c>
      <c r="E33" s="36">
        <v>164.5</v>
      </c>
      <c r="F33" s="37" t="s">
        <v>351</v>
      </c>
      <c r="G33" s="36" t="s">
        <v>351</v>
      </c>
      <c r="H33" s="36" t="s">
        <v>351</v>
      </c>
    </row>
    <row r="34" spans="2:8" x14ac:dyDescent="0.25">
      <c r="B34" s="28">
        <v>1</v>
      </c>
      <c r="C34" s="29">
        <v>664</v>
      </c>
      <c r="D34" s="28" t="s">
        <v>49</v>
      </c>
      <c r="E34" s="36">
        <v>1214.57</v>
      </c>
      <c r="F34" s="37">
        <v>961.92000000000007</v>
      </c>
      <c r="G34" s="36" t="s">
        <v>351</v>
      </c>
      <c r="H34" s="36" t="s">
        <v>351</v>
      </c>
    </row>
    <row r="35" spans="2:8" x14ac:dyDescent="0.25">
      <c r="B35" s="28">
        <v>1</v>
      </c>
      <c r="C35" s="29">
        <v>580</v>
      </c>
      <c r="D35" s="28" t="s">
        <v>50</v>
      </c>
      <c r="E35" s="36">
        <v>147.84</v>
      </c>
      <c r="F35" s="37">
        <v>147.84</v>
      </c>
      <c r="G35" s="36" t="s">
        <v>351</v>
      </c>
      <c r="H35" s="36" t="s">
        <v>351</v>
      </c>
    </row>
    <row r="36" spans="2:8" x14ac:dyDescent="0.25">
      <c r="B36" s="28">
        <v>1</v>
      </c>
      <c r="C36" s="29">
        <v>225</v>
      </c>
      <c r="D36" s="28" t="s">
        <v>51</v>
      </c>
      <c r="E36" s="36">
        <v>355.8</v>
      </c>
      <c r="F36" s="37" t="s">
        <v>351</v>
      </c>
      <c r="G36" s="36" t="s">
        <v>351</v>
      </c>
      <c r="H36" s="36" t="s">
        <v>351</v>
      </c>
    </row>
    <row r="37" spans="2:8" x14ac:dyDescent="0.25">
      <c r="B37" s="28">
        <v>1</v>
      </c>
      <c r="C37" s="29">
        <v>1029</v>
      </c>
      <c r="D37" s="28" t="s">
        <v>53</v>
      </c>
      <c r="E37" s="36" t="s">
        <v>351</v>
      </c>
      <c r="F37" s="37">
        <v>1636.5</v>
      </c>
      <c r="G37" s="36">
        <v>111.25</v>
      </c>
      <c r="H37" s="36">
        <v>141.25</v>
      </c>
    </row>
    <row r="38" spans="2:8" x14ac:dyDescent="0.25">
      <c r="B38" s="28">
        <v>1</v>
      </c>
      <c r="C38" s="29">
        <v>197</v>
      </c>
      <c r="D38" s="28" t="s">
        <v>55</v>
      </c>
      <c r="E38" s="36">
        <v>728.23</v>
      </c>
      <c r="F38" s="37">
        <v>1117.72</v>
      </c>
      <c r="G38" s="36" t="s">
        <v>351</v>
      </c>
      <c r="H38" s="36">
        <v>23.75</v>
      </c>
    </row>
    <row r="39" spans="2:8" x14ac:dyDescent="0.25">
      <c r="B39" s="28">
        <v>1</v>
      </c>
      <c r="C39" s="29">
        <v>793</v>
      </c>
      <c r="D39" s="28" t="s">
        <v>57</v>
      </c>
      <c r="E39" s="36">
        <v>464.52</v>
      </c>
      <c r="F39" s="37">
        <v>464.52</v>
      </c>
      <c r="G39" s="36" t="s">
        <v>351</v>
      </c>
      <c r="H39" s="36" t="s">
        <v>351</v>
      </c>
    </row>
    <row r="40" spans="2:8" x14ac:dyDescent="0.25">
      <c r="B40" s="28">
        <v>1</v>
      </c>
      <c r="C40" s="29">
        <v>322</v>
      </c>
      <c r="D40" s="28" t="s">
        <v>58</v>
      </c>
      <c r="E40" s="36">
        <v>326.14999999999998</v>
      </c>
      <c r="F40" s="37" t="s">
        <v>351</v>
      </c>
      <c r="G40" s="36">
        <v>7.5</v>
      </c>
      <c r="H40" s="36" t="s">
        <v>351</v>
      </c>
    </row>
    <row r="41" spans="2:8" x14ac:dyDescent="0.25">
      <c r="B41" s="28">
        <v>1</v>
      </c>
      <c r="C41" s="29">
        <v>270</v>
      </c>
      <c r="D41" s="28" t="s">
        <v>303</v>
      </c>
      <c r="E41" s="36">
        <v>996.19</v>
      </c>
      <c r="F41" s="37">
        <v>1552.0800000000002</v>
      </c>
      <c r="G41" s="36">
        <v>123.75</v>
      </c>
      <c r="H41" s="36">
        <v>280</v>
      </c>
    </row>
    <row r="42" spans="2:8" x14ac:dyDescent="0.25">
      <c r="B42" s="28">
        <v>1</v>
      </c>
      <c r="C42" s="29">
        <v>665</v>
      </c>
      <c r="D42" s="28" t="s">
        <v>60</v>
      </c>
      <c r="E42" s="36">
        <v>3209.2</v>
      </c>
      <c r="F42" s="37" t="s">
        <v>351</v>
      </c>
      <c r="G42" s="36" t="s">
        <v>351</v>
      </c>
      <c r="H42" s="36" t="s">
        <v>351</v>
      </c>
    </row>
    <row r="43" spans="2:8" x14ac:dyDescent="0.25">
      <c r="B43" s="28">
        <v>1</v>
      </c>
      <c r="C43" s="29">
        <v>96</v>
      </c>
      <c r="D43" s="28" t="s">
        <v>61</v>
      </c>
      <c r="E43" s="36">
        <v>938.02</v>
      </c>
      <c r="F43" s="37" t="s">
        <v>351</v>
      </c>
      <c r="G43" s="36">
        <v>30</v>
      </c>
      <c r="H43" s="36">
        <v>7.5</v>
      </c>
    </row>
    <row r="44" spans="2:8" x14ac:dyDescent="0.25">
      <c r="B44" s="28">
        <v>1</v>
      </c>
      <c r="C44" s="29">
        <v>216</v>
      </c>
      <c r="D44" s="28" t="s">
        <v>63</v>
      </c>
      <c r="E44" s="36">
        <v>158.6</v>
      </c>
      <c r="F44" s="37">
        <v>158.6</v>
      </c>
      <c r="G44" s="36" t="s">
        <v>351</v>
      </c>
      <c r="H44" s="36" t="s">
        <v>351</v>
      </c>
    </row>
    <row r="45" spans="2:8" x14ac:dyDescent="0.25">
      <c r="B45" s="28">
        <v>1</v>
      </c>
      <c r="C45" s="29">
        <v>794</v>
      </c>
      <c r="D45" s="28" t="s">
        <v>65</v>
      </c>
      <c r="E45" s="36">
        <v>164.5</v>
      </c>
      <c r="F45" s="37">
        <v>296.5</v>
      </c>
      <c r="G45" s="36" t="s">
        <v>351</v>
      </c>
      <c r="H45" s="36" t="s">
        <v>351</v>
      </c>
    </row>
    <row r="46" spans="2:8" x14ac:dyDescent="0.25">
      <c r="B46" s="28">
        <v>1</v>
      </c>
      <c r="C46" s="29">
        <v>739</v>
      </c>
      <c r="D46" s="28" t="s">
        <v>66</v>
      </c>
      <c r="E46" s="36">
        <v>209.65</v>
      </c>
      <c r="F46" s="37">
        <v>157.62</v>
      </c>
      <c r="G46" s="36">
        <v>3.75</v>
      </c>
      <c r="H46" s="36" t="s">
        <v>351</v>
      </c>
    </row>
    <row r="47" spans="2:8" x14ac:dyDescent="0.25">
      <c r="B47" s="28">
        <v>1</v>
      </c>
      <c r="C47" s="29">
        <v>286</v>
      </c>
      <c r="D47" s="28" t="s">
        <v>67</v>
      </c>
      <c r="E47" s="36">
        <v>133.97999999999999</v>
      </c>
      <c r="F47" s="37" t="s">
        <v>351</v>
      </c>
      <c r="G47" s="36" t="s">
        <v>351</v>
      </c>
      <c r="H47" s="36" t="s">
        <v>351</v>
      </c>
    </row>
    <row r="48" spans="2:8" x14ac:dyDescent="0.25">
      <c r="B48" s="28">
        <v>1</v>
      </c>
      <c r="C48" s="29">
        <v>851</v>
      </c>
      <c r="D48" s="28" t="s">
        <v>68</v>
      </c>
      <c r="E48" s="36">
        <v>2724.66</v>
      </c>
      <c r="F48" s="37">
        <v>1575.75</v>
      </c>
      <c r="G48" s="36" t="s">
        <v>351</v>
      </c>
      <c r="H48" s="36" t="s">
        <v>351</v>
      </c>
    </row>
    <row r="49" spans="2:8" x14ac:dyDescent="0.25">
      <c r="B49" s="28">
        <v>1</v>
      </c>
      <c r="C49" s="29">
        <v>581</v>
      </c>
      <c r="D49" s="28" t="s">
        <v>69</v>
      </c>
      <c r="E49" s="36">
        <v>269.55</v>
      </c>
      <c r="F49" s="37">
        <v>269.55</v>
      </c>
      <c r="G49" s="36" t="s">
        <v>351</v>
      </c>
      <c r="H49" s="36" t="s">
        <v>351</v>
      </c>
    </row>
    <row r="50" spans="2:8" x14ac:dyDescent="0.25">
      <c r="B50" s="28">
        <v>1</v>
      </c>
      <c r="C50" s="29">
        <v>681</v>
      </c>
      <c r="D50" s="28" t="s">
        <v>70</v>
      </c>
      <c r="E50" s="36">
        <v>621.66999999999996</v>
      </c>
      <c r="F50" s="37">
        <v>1731.6599999999999</v>
      </c>
      <c r="G50" s="36" t="s">
        <v>351</v>
      </c>
      <c r="H50" s="36" t="s">
        <v>351</v>
      </c>
    </row>
    <row r="51" spans="2:8" x14ac:dyDescent="0.25">
      <c r="B51" s="28">
        <v>1</v>
      </c>
      <c r="C51" s="29">
        <v>103</v>
      </c>
      <c r="D51" s="28" t="s">
        <v>71</v>
      </c>
      <c r="E51" s="36">
        <v>179.7</v>
      </c>
      <c r="F51" s="37">
        <v>191.68</v>
      </c>
      <c r="G51" s="36" t="s">
        <v>351</v>
      </c>
      <c r="H51" s="36">
        <v>6.25</v>
      </c>
    </row>
    <row r="52" spans="2:8" x14ac:dyDescent="0.25">
      <c r="B52" s="28">
        <v>1</v>
      </c>
      <c r="C52" s="29">
        <v>781</v>
      </c>
      <c r="D52" s="28" t="s">
        <v>72</v>
      </c>
      <c r="E52" s="36">
        <v>146.16</v>
      </c>
      <c r="F52" s="37" t="s">
        <v>351</v>
      </c>
      <c r="G52" s="36" t="s">
        <v>351</v>
      </c>
      <c r="H52" s="36" t="s">
        <v>351</v>
      </c>
    </row>
    <row r="53" spans="2:8" x14ac:dyDescent="0.25">
      <c r="B53" s="28">
        <v>1</v>
      </c>
      <c r="C53" s="29">
        <v>1025</v>
      </c>
      <c r="D53" s="28" t="s">
        <v>73</v>
      </c>
      <c r="E53" s="36">
        <v>246.75</v>
      </c>
      <c r="F53" s="37">
        <v>303.62</v>
      </c>
      <c r="G53" s="36" t="s">
        <v>351</v>
      </c>
      <c r="H53" s="36" t="s">
        <v>351</v>
      </c>
    </row>
    <row r="54" spans="2:8" x14ac:dyDescent="0.25">
      <c r="B54" s="28">
        <v>1</v>
      </c>
      <c r="C54" s="29">
        <v>276</v>
      </c>
      <c r="D54" s="28" t="s">
        <v>304</v>
      </c>
      <c r="E54" s="36" t="s">
        <v>351</v>
      </c>
      <c r="F54" s="37" t="s">
        <v>351</v>
      </c>
      <c r="G54" s="36" t="s">
        <v>351</v>
      </c>
      <c r="H54" s="36" t="s">
        <v>351</v>
      </c>
    </row>
    <row r="55" spans="2:8" x14ac:dyDescent="0.25">
      <c r="B55" s="28">
        <v>1</v>
      </c>
      <c r="C55" s="29">
        <v>852</v>
      </c>
      <c r="D55" s="28" t="s">
        <v>76</v>
      </c>
      <c r="E55" s="36">
        <v>322.83999999999997</v>
      </c>
      <c r="F55" s="37">
        <v>163.22</v>
      </c>
      <c r="G55" s="36" t="s">
        <v>351</v>
      </c>
      <c r="H55" s="36" t="s">
        <v>351</v>
      </c>
    </row>
    <row r="56" spans="2:8" x14ac:dyDescent="0.25">
      <c r="B56" s="28">
        <v>1</v>
      </c>
      <c r="C56" s="29">
        <v>217</v>
      </c>
      <c r="D56" s="28" t="s">
        <v>77</v>
      </c>
      <c r="E56" s="36">
        <v>120.84</v>
      </c>
      <c r="F56" s="37" t="s">
        <v>351</v>
      </c>
      <c r="G56" s="36" t="s">
        <v>351</v>
      </c>
      <c r="H56" s="36" t="s">
        <v>351</v>
      </c>
    </row>
    <row r="57" spans="2:8" x14ac:dyDescent="0.25">
      <c r="B57" s="28">
        <v>1</v>
      </c>
      <c r="C57" s="29">
        <v>1168</v>
      </c>
      <c r="D57" s="28" t="s">
        <v>78</v>
      </c>
      <c r="E57" s="36" t="s">
        <v>351</v>
      </c>
      <c r="F57" s="37" t="s">
        <v>351</v>
      </c>
      <c r="G57" s="36" t="s">
        <v>351</v>
      </c>
      <c r="H57" s="36" t="s">
        <v>351</v>
      </c>
    </row>
    <row r="58" spans="2:8" x14ac:dyDescent="0.25">
      <c r="B58" s="28">
        <v>1</v>
      </c>
      <c r="C58" s="29">
        <v>426</v>
      </c>
      <c r="D58" s="28" t="s">
        <v>79</v>
      </c>
      <c r="E58" s="36">
        <v>912.36</v>
      </c>
      <c r="F58" s="37" t="s">
        <v>351</v>
      </c>
      <c r="G58" s="36" t="s">
        <v>351</v>
      </c>
      <c r="H58" s="36" t="s">
        <v>351</v>
      </c>
    </row>
    <row r="59" spans="2:8" x14ac:dyDescent="0.25">
      <c r="B59" s="28">
        <v>1</v>
      </c>
      <c r="C59" s="29">
        <v>1342</v>
      </c>
      <c r="D59" s="28" t="s">
        <v>305</v>
      </c>
      <c r="E59" s="36" t="s">
        <v>351</v>
      </c>
      <c r="F59" s="37" t="s">
        <v>351</v>
      </c>
      <c r="G59" s="36" t="s">
        <v>351</v>
      </c>
      <c r="H59" s="36" t="s">
        <v>351</v>
      </c>
    </row>
    <row r="60" spans="2:8" x14ac:dyDescent="0.25">
      <c r="B60" s="28">
        <v>1</v>
      </c>
      <c r="C60" s="29">
        <v>393</v>
      </c>
      <c r="D60" s="28" t="s">
        <v>83</v>
      </c>
      <c r="E60" s="36">
        <v>182.7</v>
      </c>
      <c r="F60" s="37">
        <v>129.36000000000001</v>
      </c>
      <c r="G60" s="36" t="s">
        <v>351</v>
      </c>
      <c r="H60" s="36" t="s">
        <v>351</v>
      </c>
    </row>
    <row r="61" spans="2:8" x14ac:dyDescent="0.25">
      <c r="B61" s="28">
        <v>1</v>
      </c>
      <c r="C61" s="29">
        <v>367</v>
      </c>
      <c r="D61" s="28" t="s">
        <v>84</v>
      </c>
      <c r="E61" s="36">
        <v>341.4</v>
      </c>
      <c r="F61" s="37">
        <v>176.9</v>
      </c>
      <c r="G61" s="36" t="s">
        <v>351</v>
      </c>
      <c r="H61" s="36" t="s">
        <v>351</v>
      </c>
    </row>
    <row r="62" spans="2:8" x14ac:dyDescent="0.25">
      <c r="B62" s="28">
        <v>1</v>
      </c>
      <c r="C62" s="29">
        <v>356</v>
      </c>
      <c r="D62" s="28" t="s">
        <v>85</v>
      </c>
      <c r="E62" s="36">
        <v>781.63</v>
      </c>
      <c r="F62" s="37">
        <v>389.52</v>
      </c>
      <c r="G62" s="36" t="s">
        <v>351</v>
      </c>
      <c r="H62" s="36" t="s">
        <v>351</v>
      </c>
    </row>
    <row r="63" spans="2:8" x14ac:dyDescent="0.25">
      <c r="B63" s="28">
        <v>1</v>
      </c>
      <c r="C63" s="29">
        <v>1013</v>
      </c>
      <c r="D63" s="28" t="s">
        <v>307</v>
      </c>
      <c r="E63" s="36">
        <v>114.56</v>
      </c>
      <c r="F63" s="37" t="s">
        <v>351</v>
      </c>
      <c r="G63" s="36">
        <v>1.25</v>
      </c>
      <c r="H63" s="36" t="s">
        <v>351</v>
      </c>
    </row>
    <row r="64" spans="2:8" x14ac:dyDescent="0.25">
      <c r="B64" s="28">
        <v>1</v>
      </c>
      <c r="C64" s="29">
        <v>323</v>
      </c>
      <c r="D64" s="28" t="s">
        <v>89</v>
      </c>
      <c r="E64" s="36">
        <v>148.05000000000001</v>
      </c>
      <c r="F64" s="37" t="s">
        <v>351</v>
      </c>
      <c r="G64" s="36" t="s">
        <v>351</v>
      </c>
      <c r="H64" s="36" t="s">
        <v>351</v>
      </c>
    </row>
    <row r="65" spans="2:8" x14ac:dyDescent="0.25">
      <c r="B65" s="28">
        <v>1</v>
      </c>
      <c r="C65" s="29">
        <v>368</v>
      </c>
      <c r="D65" s="28" t="s">
        <v>91</v>
      </c>
      <c r="E65" s="36">
        <v>287.89999999999998</v>
      </c>
      <c r="F65" s="37">
        <v>277.74</v>
      </c>
      <c r="G65" s="36" t="s">
        <v>351</v>
      </c>
      <c r="H65" s="36" t="s">
        <v>351</v>
      </c>
    </row>
    <row r="66" spans="2:8" x14ac:dyDescent="0.25">
      <c r="B66" s="28">
        <v>1</v>
      </c>
      <c r="C66" s="29">
        <v>332</v>
      </c>
      <c r="D66" s="28" t="s">
        <v>92</v>
      </c>
      <c r="E66" s="36" t="s">
        <v>351</v>
      </c>
      <c r="F66" s="37">
        <v>2061.83</v>
      </c>
      <c r="G66" s="36" t="s">
        <v>351</v>
      </c>
      <c r="H66" s="36">
        <v>8.75</v>
      </c>
    </row>
    <row r="67" spans="2:8" x14ac:dyDescent="0.25">
      <c r="B67" s="28">
        <v>1</v>
      </c>
      <c r="C67" s="29">
        <v>1019</v>
      </c>
      <c r="D67" s="28" t="s">
        <v>96</v>
      </c>
      <c r="E67" s="36">
        <v>2030.6</v>
      </c>
      <c r="F67" s="37">
        <v>3266</v>
      </c>
      <c r="G67" s="36" t="s">
        <v>351</v>
      </c>
      <c r="H67" s="36" t="s">
        <v>351</v>
      </c>
    </row>
    <row r="68" spans="2:8" x14ac:dyDescent="0.25">
      <c r="B68" s="28">
        <v>1</v>
      </c>
      <c r="C68" s="29">
        <v>264</v>
      </c>
      <c r="D68" s="28" t="s">
        <v>97</v>
      </c>
      <c r="E68" s="36" t="s">
        <v>351</v>
      </c>
      <c r="F68" s="37">
        <v>82.25</v>
      </c>
      <c r="G68" s="36" t="s">
        <v>351</v>
      </c>
      <c r="H68" s="36" t="s">
        <v>351</v>
      </c>
    </row>
    <row r="69" spans="2:8" x14ac:dyDescent="0.25">
      <c r="B69" s="28">
        <v>1</v>
      </c>
      <c r="C69" s="29">
        <v>330</v>
      </c>
      <c r="D69" s="28" t="s">
        <v>309</v>
      </c>
      <c r="E69" s="36">
        <v>714.63</v>
      </c>
      <c r="F69" s="37" t="s">
        <v>351</v>
      </c>
      <c r="G69" s="36" t="s">
        <v>351</v>
      </c>
      <c r="H69" s="36" t="s">
        <v>351</v>
      </c>
    </row>
    <row r="70" spans="2:8" x14ac:dyDescent="0.25">
      <c r="B70" s="28">
        <v>1</v>
      </c>
      <c r="C70" s="29">
        <v>333</v>
      </c>
      <c r="D70" s="28" t="s">
        <v>101</v>
      </c>
      <c r="E70" s="36">
        <v>164.5</v>
      </c>
      <c r="F70" s="37">
        <v>164.5</v>
      </c>
      <c r="G70" s="36" t="s">
        <v>351</v>
      </c>
      <c r="H70" s="36" t="s">
        <v>351</v>
      </c>
    </row>
    <row r="71" spans="2:8" x14ac:dyDescent="0.25">
      <c r="B71" s="28">
        <v>1</v>
      </c>
      <c r="C71" s="29">
        <v>827</v>
      </c>
      <c r="D71" s="28" t="s">
        <v>102</v>
      </c>
      <c r="E71" s="36">
        <v>244.86</v>
      </c>
      <c r="F71" s="37">
        <v>98.7</v>
      </c>
      <c r="G71" s="36" t="s">
        <v>351</v>
      </c>
      <c r="H71" s="36" t="s">
        <v>351</v>
      </c>
    </row>
    <row r="72" spans="2:8" x14ac:dyDescent="0.25">
      <c r="B72" s="28">
        <v>1</v>
      </c>
      <c r="C72" s="29">
        <v>1020</v>
      </c>
      <c r="D72" s="28" t="s">
        <v>104</v>
      </c>
      <c r="E72" s="36">
        <v>6967.59</v>
      </c>
      <c r="F72" s="37">
        <v>19571.04</v>
      </c>
      <c r="G72" s="36" t="s">
        <v>351</v>
      </c>
      <c r="H72" s="36" t="s">
        <v>351</v>
      </c>
    </row>
    <row r="73" spans="2:8" x14ac:dyDescent="0.25">
      <c r="B73" s="28">
        <v>1</v>
      </c>
      <c r="C73" s="29">
        <v>199</v>
      </c>
      <c r="D73" s="28" t="s">
        <v>105</v>
      </c>
      <c r="E73" s="36" t="s">
        <v>351</v>
      </c>
      <c r="F73" s="37">
        <v>1008</v>
      </c>
      <c r="G73" s="36" t="s">
        <v>351</v>
      </c>
      <c r="H73" s="36" t="s">
        <v>351</v>
      </c>
    </row>
    <row r="74" spans="2:8" x14ac:dyDescent="0.25">
      <c r="B74" s="28">
        <v>1</v>
      </c>
      <c r="C74" s="29">
        <v>853</v>
      </c>
      <c r="D74" s="28" t="s">
        <v>106</v>
      </c>
      <c r="E74" s="36">
        <v>373.59</v>
      </c>
      <c r="F74" s="37">
        <v>170.1</v>
      </c>
      <c r="G74" s="36">
        <v>7.5</v>
      </c>
      <c r="H74" s="36">
        <v>25</v>
      </c>
    </row>
    <row r="75" spans="2:8" x14ac:dyDescent="0.25">
      <c r="B75" s="28">
        <v>1</v>
      </c>
      <c r="C75" s="29">
        <v>222</v>
      </c>
      <c r="D75" s="28" t="s">
        <v>108</v>
      </c>
      <c r="E75" s="36">
        <v>1965.39</v>
      </c>
      <c r="F75" s="37">
        <v>1243.4699999999998</v>
      </c>
      <c r="G75" s="36" t="s">
        <v>351</v>
      </c>
      <c r="H75" s="36">
        <v>117.5</v>
      </c>
    </row>
    <row r="76" spans="2:8" x14ac:dyDescent="0.25">
      <c r="B76" s="28">
        <v>1</v>
      </c>
      <c r="C76" s="29">
        <v>904</v>
      </c>
      <c r="D76" s="28" t="s">
        <v>109</v>
      </c>
      <c r="E76" s="36">
        <v>182.7</v>
      </c>
      <c r="F76" s="37">
        <v>161.84</v>
      </c>
      <c r="G76" s="36">
        <v>26.25</v>
      </c>
      <c r="H76" s="36">
        <v>25</v>
      </c>
    </row>
    <row r="77" spans="2:8" x14ac:dyDescent="0.25">
      <c r="B77" s="28">
        <v>1</v>
      </c>
      <c r="C77" s="29">
        <v>262</v>
      </c>
      <c r="D77" s="28" t="s">
        <v>110</v>
      </c>
      <c r="E77" s="36" t="s">
        <v>351</v>
      </c>
      <c r="F77" s="37" t="s">
        <v>351</v>
      </c>
      <c r="G77" s="36" t="s">
        <v>351</v>
      </c>
      <c r="H77" s="36" t="s">
        <v>351</v>
      </c>
    </row>
    <row r="78" spans="2:8" x14ac:dyDescent="0.25">
      <c r="B78" s="28">
        <v>1</v>
      </c>
      <c r="C78" s="29">
        <v>798</v>
      </c>
      <c r="D78" s="28" t="s">
        <v>112</v>
      </c>
      <c r="E78" s="36">
        <v>287.52</v>
      </c>
      <c r="F78" s="37" t="s">
        <v>351</v>
      </c>
      <c r="G78" s="36">
        <v>1.25</v>
      </c>
      <c r="H78" s="36">
        <v>18.75</v>
      </c>
    </row>
    <row r="79" spans="2:8" x14ac:dyDescent="0.25">
      <c r="B79" s="28">
        <v>1</v>
      </c>
      <c r="C79" s="29">
        <v>671</v>
      </c>
      <c r="D79" s="28" t="s">
        <v>114</v>
      </c>
      <c r="E79" s="36">
        <v>503.66</v>
      </c>
      <c r="F79" s="37" t="s">
        <v>351</v>
      </c>
      <c r="G79" s="36" t="s">
        <v>351</v>
      </c>
      <c r="H79" s="36" t="s">
        <v>351</v>
      </c>
    </row>
    <row r="80" spans="2:8" x14ac:dyDescent="0.25">
      <c r="B80" s="28">
        <v>1</v>
      </c>
      <c r="C80" s="29">
        <v>824</v>
      </c>
      <c r="D80" s="28" t="s">
        <v>115</v>
      </c>
      <c r="E80" s="36" t="s">
        <v>351</v>
      </c>
      <c r="F80" s="37" t="s">
        <v>351</v>
      </c>
      <c r="G80" s="36" t="s">
        <v>351</v>
      </c>
      <c r="H80" s="36" t="s">
        <v>351</v>
      </c>
    </row>
    <row r="81" spans="2:8" x14ac:dyDescent="0.25">
      <c r="B81" s="28">
        <v>1</v>
      </c>
      <c r="C81" s="29">
        <v>887</v>
      </c>
      <c r="D81" s="28" t="s">
        <v>117</v>
      </c>
      <c r="E81" s="36">
        <v>164.7</v>
      </c>
      <c r="F81" s="37">
        <v>181.44</v>
      </c>
      <c r="G81" s="36" t="s">
        <v>351</v>
      </c>
      <c r="H81" s="36" t="s">
        <v>351</v>
      </c>
    </row>
    <row r="82" spans="2:8" x14ac:dyDescent="0.25">
      <c r="B82" s="28">
        <v>1</v>
      </c>
      <c r="C82" s="29">
        <v>324</v>
      </c>
      <c r="D82" s="28" t="s">
        <v>118</v>
      </c>
      <c r="E82" s="36" t="s">
        <v>351</v>
      </c>
      <c r="F82" s="37" t="s">
        <v>351</v>
      </c>
      <c r="G82" s="36" t="s">
        <v>351</v>
      </c>
      <c r="H82" s="36" t="s">
        <v>351</v>
      </c>
    </row>
    <row r="83" spans="2:8" x14ac:dyDescent="0.25">
      <c r="B83" s="28">
        <v>1</v>
      </c>
      <c r="C83" s="29">
        <v>888</v>
      </c>
      <c r="D83" s="28" t="s">
        <v>119</v>
      </c>
      <c r="E83" s="36">
        <v>135.52000000000001</v>
      </c>
      <c r="F83" s="37" t="s">
        <v>351</v>
      </c>
      <c r="G83" s="36" t="s">
        <v>351</v>
      </c>
      <c r="H83" s="36" t="s">
        <v>351</v>
      </c>
    </row>
    <row r="84" spans="2:8" x14ac:dyDescent="0.25">
      <c r="B84" s="28">
        <v>1</v>
      </c>
      <c r="C84" s="29">
        <v>1179</v>
      </c>
      <c r="D84" s="28" t="s">
        <v>120</v>
      </c>
      <c r="E84" s="36">
        <v>681.95</v>
      </c>
      <c r="F84" s="37">
        <v>349.87</v>
      </c>
      <c r="G84" s="36" t="s">
        <v>351</v>
      </c>
      <c r="H84" s="36" t="s">
        <v>351</v>
      </c>
    </row>
    <row r="85" spans="2:8" x14ac:dyDescent="0.25">
      <c r="B85" s="28">
        <v>1</v>
      </c>
      <c r="C85" s="29">
        <v>597</v>
      </c>
      <c r="D85" s="28" t="s">
        <v>121</v>
      </c>
      <c r="E85" s="36" t="s">
        <v>351</v>
      </c>
      <c r="F85" s="37" t="s">
        <v>351</v>
      </c>
      <c r="G85" s="36" t="s">
        <v>351</v>
      </c>
      <c r="H85" s="36" t="s">
        <v>351</v>
      </c>
    </row>
    <row r="86" spans="2:8" x14ac:dyDescent="0.25">
      <c r="B86" s="28">
        <v>1</v>
      </c>
      <c r="C86" s="29">
        <v>280</v>
      </c>
      <c r="D86" s="28" t="s">
        <v>122</v>
      </c>
      <c r="E86" s="36">
        <v>1042.56</v>
      </c>
      <c r="F86" s="37">
        <v>1194.5999999999999</v>
      </c>
      <c r="G86" s="36" t="s">
        <v>351</v>
      </c>
      <c r="H86" s="36">
        <v>730</v>
      </c>
    </row>
    <row r="87" spans="2:8" x14ac:dyDescent="0.25">
      <c r="B87" s="28">
        <v>1</v>
      </c>
      <c r="C87" s="29">
        <v>666</v>
      </c>
      <c r="D87" s="28" t="s">
        <v>123</v>
      </c>
      <c r="E87" s="36">
        <v>852.73</v>
      </c>
      <c r="F87" s="37">
        <v>852.73</v>
      </c>
      <c r="G87" s="36" t="s">
        <v>351</v>
      </c>
      <c r="H87" s="36" t="s">
        <v>351</v>
      </c>
    </row>
    <row r="88" spans="2:8" x14ac:dyDescent="0.25">
      <c r="B88" s="28">
        <v>1</v>
      </c>
      <c r="C88" s="29">
        <v>1021</v>
      </c>
      <c r="D88" s="28" t="s">
        <v>312</v>
      </c>
      <c r="E88" s="36">
        <v>164.5</v>
      </c>
      <c r="F88" s="37">
        <v>233.61</v>
      </c>
      <c r="G88" s="36" t="s">
        <v>351</v>
      </c>
      <c r="H88" s="36" t="s">
        <v>351</v>
      </c>
    </row>
    <row r="89" spans="2:8" x14ac:dyDescent="0.25">
      <c r="B89" s="28">
        <v>1</v>
      </c>
      <c r="C89" s="29">
        <v>4955</v>
      </c>
      <c r="D89" s="28" t="s">
        <v>125</v>
      </c>
      <c r="E89" s="36">
        <v>1207.72</v>
      </c>
      <c r="F89" s="37">
        <v>2334.94</v>
      </c>
      <c r="G89" s="36" t="s">
        <v>351</v>
      </c>
      <c r="H89" s="36">
        <v>217.5</v>
      </c>
    </row>
    <row r="90" spans="2:8" x14ac:dyDescent="0.25">
      <c r="B90" s="28">
        <v>1</v>
      </c>
      <c r="C90" s="29">
        <v>740</v>
      </c>
      <c r="D90" s="28" t="s">
        <v>126</v>
      </c>
      <c r="E90" s="36">
        <v>1328.25</v>
      </c>
      <c r="F90" s="37" t="s">
        <v>351</v>
      </c>
      <c r="G90" s="36" t="s">
        <v>351</v>
      </c>
      <c r="H90" s="36" t="s">
        <v>351</v>
      </c>
    </row>
    <row r="91" spans="2:8" x14ac:dyDescent="0.25">
      <c r="B91" s="28">
        <v>1</v>
      </c>
      <c r="C91" s="29">
        <v>435</v>
      </c>
      <c r="D91" s="28" t="s">
        <v>127</v>
      </c>
      <c r="E91" s="36">
        <v>135.52000000000001</v>
      </c>
      <c r="F91" s="37" t="s">
        <v>351</v>
      </c>
      <c r="G91" s="36" t="s">
        <v>351</v>
      </c>
      <c r="H91" s="36" t="s">
        <v>351</v>
      </c>
    </row>
    <row r="92" spans="2:8" x14ac:dyDescent="0.25">
      <c r="B92" s="28">
        <v>1</v>
      </c>
      <c r="C92" s="29">
        <v>218</v>
      </c>
      <c r="D92" s="28" t="s">
        <v>128</v>
      </c>
      <c r="E92" s="36">
        <v>146.16</v>
      </c>
      <c r="F92" s="37" t="s">
        <v>351</v>
      </c>
      <c r="G92" s="36">
        <v>2.5</v>
      </c>
      <c r="H92" s="36" t="s">
        <v>351</v>
      </c>
    </row>
    <row r="93" spans="2:8" x14ac:dyDescent="0.25">
      <c r="B93" s="28">
        <v>1</v>
      </c>
      <c r="C93" s="29">
        <v>797</v>
      </c>
      <c r="D93" s="28" t="s">
        <v>129</v>
      </c>
      <c r="E93" s="36">
        <v>98.7</v>
      </c>
      <c r="F93" s="37">
        <v>116.62</v>
      </c>
      <c r="G93" s="36" t="s">
        <v>351</v>
      </c>
      <c r="H93" s="36" t="s">
        <v>351</v>
      </c>
    </row>
    <row r="94" spans="2:8" x14ac:dyDescent="0.25">
      <c r="B94" s="28">
        <v>1</v>
      </c>
      <c r="C94" s="29">
        <v>459</v>
      </c>
      <c r="D94" s="28" t="s">
        <v>130</v>
      </c>
      <c r="E94" s="36" t="s">
        <v>351</v>
      </c>
      <c r="F94" s="37">
        <v>158.34</v>
      </c>
      <c r="G94" s="36">
        <v>162.5</v>
      </c>
      <c r="H94" s="36" t="s">
        <v>351</v>
      </c>
    </row>
    <row r="95" spans="2:8" x14ac:dyDescent="0.25">
      <c r="B95" s="28">
        <v>1</v>
      </c>
      <c r="C95" s="29">
        <v>183</v>
      </c>
      <c r="D95" s="28" t="s">
        <v>132</v>
      </c>
      <c r="E95" s="36">
        <v>859.88</v>
      </c>
      <c r="F95" s="37" t="s">
        <v>351</v>
      </c>
      <c r="G95" s="36" t="s">
        <v>351</v>
      </c>
      <c r="H95" s="36" t="s">
        <v>351</v>
      </c>
    </row>
    <row r="96" spans="2:8" x14ac:dyDescent="0.25">
      <c r="B96" s="28">
        <v>1</v>
      </c>
      <c r="C96" s="29">
        <v>582</v>
      </c>
      <c r="D96" s="28" t="s">
        <v>135</v>
      </c>
      <c r="E96" s="36">
        <v>1178.75</v>
      </c>
      <c r="F96" s="37">
        <v>647.82000000000005</v>
      </c>
      <c r="G96" s="36">
        <v>81.25</v>
      </c>
      <c r="H96" s="36">
        <v>110</v>
      </c>
    </row>
    <row r="97" spans="2:8" x14ac:dyDescent="0.25">
      <c r="B97" s="28">
        <v>1</v>
      </c>
      <c r="C97" s="29">
        <v>369</v>
      </c>
      <c r="D97" s="28" t="s">
        <v>136</v>
      </c>
      <c r="E97" s="36">
        <v>353.5</v>
      </c>
      <c r="F97" s="37">
        <v>111.18</v>
      </c>
      <c r="G97" s="36" t="s">
        <v>351</v>
      </c>
      <c r="H97" s="36" t="s">
        <v>351</v>
      </c>
    </row>
    <row r="98" spans="2:8" x14ac:dyDescent="0.25">
      <c r="B98" s="28">
        <v>1</v>
      </c>
      <c r="C98" s="29">
        <v>583</v>
      </c>
      <c r="D98" s="28" t="s">
        <v>313</v>
      </c>
      <c r="E98" s="36">
        <v>164.7</v>
      </c>
      <c r="F98" s="37">
        <v>175.77</v>
      </c>
      <c r="G98" s="36" t="s">
        <v>351</v>
      </c>
      <c r="H98" s="36">
        <v>30</v>
      </c>
    </row>
    <row r="99" spans="2:8" x14ac:dyDescent="0.25">
      <c r="B99" s="28">
        <v>1</v>
      </c>
      <c r="C99" s="29">
        <v>4581</v>
      </c>
      <c r="D99" s="28" t="s">
        <v>141</v>
      </c>
      <c r="E99" s="36">
        <v>6311.95</v>
      </c>
      <c r="F99" s="37">
        <v>3372.3900000000003</v>
      </c>
      <c r="G99" s="36">
        <v>155</v>
      </c>
      <c r="H99" s="36">
        <v>1653.75</v>
      </c>
    </row>
    <row r="100" spans="2:8" x14ac:dyDescent="0.25">
      <c r="B100" s="28">
        <v>1</v>
      </c>
      <c r="C100" s="29">
        <v>101</v>
      </c>
      <c r="D100" s="28" t="s">
        <v>142</v>
      </c>
      <c r="E100" s="36">
        <v>146.16</v>
      </c>
      <c r="F100" s="37" t="s">
        <v>351</v>
      </c>
      <c r="G100" s="36">
        <v>26.25</v>
      </c>
      <c r="H100" s="36">
        <v>18.75</v>
      </c>
    </row>
    <row r="101" spans="2:8" x14ac:dyDescent="0.25">
      <c r="B101" s="28">
        <v>1</v>
      </c>
      <c r="C101" s="29">
        <v>281</v>
      </c>
      <c r="D101" s="28" t="s">
        <v>143</v>
      </c>
      <c r="E101" s="36">
        <v>6268.38</v>
      </c>
      <c r="F101" s="37">
        <v>5257</v>
      </c>
      <c r="G101" s="36">
        <v>1442.5</v>
      </c>
      <c r="H101" s="36">
        <v>1508.75</v>
      </c>
    </row>
    <row r="102" spans="2:8" x14ac:dyDescent="0.25">
      <c r="B102" s="28">
        <v>1</v>
      </c>
      <c r="C102" s="29">
        <v>5361</v>
      </c>
      <c r="D102" s="28" t="s">
        <v>144</v>
      </c>
      <c r="E102" s="36" t="s">
        <v>351</v>
      </c>
      <c r="F102" s="37" t="s">
        <v>351</v>
      </c>
      <c r="G102" s="36" t="s">
        <v>351</v>
      </c>
      <c r="H102" s="36" t="s">
        <v>351</v>
      </c>
    </row>
    <row r="103" spans="2:8" x14ac:dyDescent="0.25">
      <c r="B103" s="28">
        <v>1</v>
      </c>
      <c r="C103" s="29">
        <v>584</v>
      </c>
      <c r="D103" s="28" t="s">
        <v>145</v>
      </c>
      <c r="E103" s="36">
        <v>118.8</v>
      </c>
      <c r="F103" s="37">
        <v>152.5</v>
      </c>
      <c r="G103" s="36" t="s">
        <v>351</v>
      </c>
      <c r="H103" s="36" t="s">
        <v>351</v>
      </c>
    </row>
    <row r="104" spans="2:8" x14ac:dyDescent="0.25">
      <c r="B104" s="28">
        <v>1</v>
      </c>
      <c r="C104" s="29">
        <v>635</v>
      </c>
      <c r="D104" s="28" t="s">
        <v>146</v>
      </c>
      <c r="E104" s="36">
        <v>797.53</v>
      </c>
      <c r="F104" s="37">
        <v>410.13</v>
      </c>
      <c r="G104" s="36" t="s">
        <v>351</v>
      </c>
      <c r="H104" s="36" t="s">
        <v>351</v>
      </c>
    </row>
    <row r="105" spans="2:8" x14ac:dyDescent="0.25">
      <c r="B105" s="28">
        <v>1</v>
      </c>
      <c r="C105" s="29">
        <v>667</v>
      </c>
      <c r="D105" s="28" t="s">
        <v>148</v>
      </c>
      <c r="E105" s="36">
        <v>245.59</v>
      </c>
      <c r="F105" s="37">
        <v>1265</v>
      </c>
      <c r="G105" s="36" t="s">
        <v>351</v>
      </c>
      <c r="H105" s="36" t="s">
        <v>351</v>
      </c>
    </row>
    <row r="106" spans="2:8" x14ac:dyDescent="0.25">
      <c r="B106" s="28">
        <v>1</v>
      </c>
      <c r="C106" s="29">
        <v>683</v>
      </c>
      <c r="D106" s="28" t="s">
        <v>149</v>
      </c>
      <c r="E106" s="36">
        <v>1561.28</v>
      </c>
      <c r="F106" s="37">
        <v>1633.01</v>
      </c>
      <c r="G106" s="36" t="s">
        <v>351</v>
      </c>
      <c r="H106" s="36" t="s">
        <v>351</v>
      </c>
    </row>
    <row r="107" spans="2:8" x14ac:dyDescent="0.25">
      <c r="B107" s="28">
        <v>1</v>
      </c>
      <c r="C107" s="29">
        <v>668</v>
      </c>
      <c r="D107" s="28" t="s">
        <v>150</v>
      </c>
      <c r="E107" s="36">
        <v>167.72</v>
      </c>
      <c r="F107" s="37">
        <v>271.25</v>
      </c>
      <c r="G107" s="36" t="s">
        <v>351</v>
      </c>
      <c r="H107" s="36" t="s">
        <v>351</v>
      </c>
    </row>
    <row r="108" spans="2:8" x14ac:dyDescent="0.25">
      <c r="B108" s="28">
        <v>1</v>
      </c>
      <c r="C108" s="29">
        <v>1022</v>
      </c>
      <c r="D108" s="28" t="s">
        <v>317</v>
      </c>
      <c r="E108" s="36">
        <v>2515.0700000000002</v>
      </c>
      <c r="F108" s="37" t="s">
        <v>351</v>
      </c>
      <c r="G108" s="36">
        <v>76.25</v>
      </c>
      <c r="H108" s="36" t="s">
        <v>351</v>
      </c>
    </row>
    <row r="109" spans="2:8" x14ac:dyDescent="0.25">
      <c r="B109" s="28">
        <v>1</v>
      </c>
      <c r="C109" s="29">
        <v>684</v>
      </c>
      <c r="D109" s="28" t="s">
        <v>152</v>
      </c>
      <c r="E109" s="36" t="s">
        <v>351</v>
      </c>
      <c r="F109" s="37" t="s">
        <v>351</v>
      </c>
      <c r="G109" s="36" t="s">
        <v>351</v>
      </c>
      <c r="H109" s="36" t="s">
        <v>351</v>
      </c>
    </row>
    <row r="110" spans="2:8" x14ac:dyDescent="0.25">
      <c r="B110" s="28">
        <v>1</v>
      </c>
      <c r="C110" s="29">
        <v>1026</v>
      </c>
      <c r="D110" s="28" t="s">
        <v>153</v>
      </c>
      <c r="E110" s="36">
        <v>1615.24</v>
      </c>
      <c r="F110" s="37">
        <v>1623.33</v>
      </c>
      <c r="G110" s="36" t="s">
        <v>351</v>
      </c>
      <c r="H110" s="36" t="s">
        <v>351</v>
      </c>
    </row>
    <row r="111" spans="2:8" x14ac:dyDescent="0.25">
      <c r="B111" s="28">
        <v>1</v>
      </c>
      <c r="C111" s="29">
        <v>102</v>
      </c>
      <c r="D111" s="28" t="s">
        <v>157</v>
      </c>
      <c r="E111" s="36">
        <v>148.05000000000001</v>
      </c>
      <c r="F111" s="37">
        <v>148.05000000000001</v>
      </c>
      <c r="G111" s="36">
        <v>40</v>
      </c>
      <c r="H111" s="36">
        <v>38.75</v>
      </c>
    </row>
    <row r="112" spans="2:8" x14ac:dyDescent="0.25">
      <c r="B112" s="28">
        <v>1</v>
      </c>
      <c r="C112" s="29">
        <v>299</v>
      </c>
      <c r="D112" s="28" t="s">
        <v>158</v>
      </c>
      <c r="E112" s="36">
        <v>308.36</v>
      </c>
      <c r="F112" s="37" t="s">
        <v>351</v>
      </c>
      <c r="G112" s="36" t="s">
        <v>351</v>
      </c>
      <c r="H112" s="36" t="s">
        <v>351</v>
      </c>
    </row>
    <row r="113" spans="2:8" x14ac:dyDescent="0.25">
      <c r="B113" s="28">
        <v>1</v>
      </c>
      <c r="C113" s="29">
        <v>783</v>
      </c>
      <c r="D113" s="28" t="s">
        <v>160</v>
      </c>
      <c r="E113" s="36">
        <v>296.5</v>
      </c>
      <c r="F113" s="37">
        <v>452.76</v>
      </c>
      <c r="G113" s="36" t="s">
        <v>351</v>
      </c>
      <c r="H113" s="36" t="s">
        <v>351</v>
      </c>
    </row>
    <row r="114" spans="2:8" x14ac:dyDescent="0.25">
      <c r="B114" s="28">
        <v>1</v>
      </c>
      <c r="C114" s="29">
        <v>305</v>
      </c>
      <c r="D114" s="28" t="s">
        <v>161</v>
      </c>
      <c r="E114" s="36">
        <v>2107.27</v>
      </c>
      <c r="F114" s="37">
        <v>1445.06</v>
      </c>
      <c r="G114" s="36">
        <v>82.5</v>
      </c>
      <c r="H114" s="36">
        <v>66.25</v>
      </c>
    </row>
    <row r="115" spans="2:8" x14ac:dyDescent="0.25">
      <c r="B115" s="28">
        <v>1</v>
      </c>
      <c r="C115" s="29">
        <v>1024</v>
      </c>
      <c r="D115" s="28" t="s">
        <v>162</v>
      </c>
      <c r="E115" s="36" t="s">
        <v>351</v>
      </c>
      <c r="F115" s="37">
        <v>869.76</v>
      </c>
      <c r="G115" s="36" t="s">
        <v>351</v>
      </c>
      <c r="H115" s="36" t="s">
        <v>351</v>
      </c>
    </row>
    <row r="116" spans="2:8" x14ac:dyDescent="0.25">
      <c r="B116" s="28">
        <v>1</v>
      </c>
      <c r="C116" s="29">
        <v>282</v>
      </c>
      <c r="D116" s="28" t="s">
        <v>163</v>
      </c>
      <c r="E116" s="36">
        <v>2312.5500000000002</v>
      </c>
      <c r="F116" s="37">
        <v>2371.6</v>
      </c>
      <c r="G116" s="36">
        <v>547.5</v>
      </c>
      <c r="H116" s="36" t="s">
        <v>351</v>
      </c>
    </row>
    <row r="117" spans="2:8" x14ac:dyDescent="0.25">
      <c r="B117" s="28">
        <v>1</v>
      </c>
      <c r="C117" s="29">
        <v>4303</v>
      </c>
      <c r="D117" s="28" t="s">
        <v>164</v>
      </c>
      <c r="E117" s="36">
        <v>409.17</v>
      </c>
      <c r="F117" s="37" t="s">
        <v>351</v>
      </c>
      <c r="G117" s="36">
        <v>61.25</v>
      </c>
      <c r="H117" s="36">
        <v>55</v>
      </c>
    </row>
    <row r="118" spans="2:8" x14ac:dyDescent="0.25">
      <c r="B118" s="28">
        <v>1</v>
      </c>
      <c r="C118" s="29">
        <v>370</v>
      </c>
      <c r="D118" s="28" t="s">
        <v>166</v>
      </c>
      <c r="E118" s="36">
        <v>164.5</v>
      </c>
      <c r="F118" s="37" t="s">
        <v>351</v>
      </c>
      <c r="G118" s="36" t="s">
        <v>351</v>
      </c>
      <c r="H118" s="36" t="s">
        <v>351</v>
      </c>
    </row>
    <row r="119" spans="2:8" x14ac:dyDescent="0.25">
      <c r="B119" s="28">
        <v>1</v>
      </c>
      <c r="C119" s="29">
        <v>297</v>
      </c>
      <c r="D119" s="28" t="s">
        <v>167</v>
      </c>
      <c r="E119" s="36">
        <v>164.5</v>
      </c>
      <c r="F119" s="37" t="s">
        <v>351</v>
      </c>
      <c r="G119" s="36" t="s">
        <v>351</v>
      </c>
      <c r="H119" s="36" t="s">
        <v>351</v>
      </c>
    </row>
    <row r="120" spans="2:8" x14ac:dyDescent="0.25">
      <c r="B120" s="28">
        <v>1</v>
      </c>
      <c r="C120" s="29">
        <v>248</v>
      </c>
      <c r="D120" s="28" t="s">
        <v>168</v>
      </c>
      <c r="E120" s="36">
        <v>296.5</v>
      </c>
      <c r="F120" s="37">
        <v>2500.98</v>
      </c>
      <c r="G120" s="36" t="s">
        <v>351</v>
      </c>
      <c r="H120" s="36" t="s">
        <v>351</v>
      </c>
    </row>
    <row r="121" spans="2:8" x14ac:dyDescent="0.25">
      <c r="B121" s="28">
        <v>1</v>
      </c>
      <c r="C121" s="29">
        <v>227</v>
      </c>
      <c r="D121" s="28" t="s">
        <v>169</v>
      </c>
      <c r="E121" s="36">
        <v>373.58</v>
      </c>
      <c r="F121" s="37">
        <v>239.6</v>
      </c>
      <c r="G121" s="36" t="s">
        <v>351</v>
      </c>
      <c r="H121" s="36" t="s">
        <v>351</v>
      </c>
    </row>
    <row r="122" spans="2:8" x14ac:dyDescent="0.25">
      <c r="B122" s="28">
        <v>1</v>
      </c>
      <c r="C122" s="29">
        <v>360</v>
      </c>
      <c r="D122" s="28" t="s">
        <v>170</v>
      </c>
      <c r="E122" s="36">
        <v>120.84</v>
      </c>
      <c r="F122" s="37">
        <v>146.4</v>
      </c>
      <c r="G122" s="36" t="s">
        <v>351</v>
      </c>
      <c r="H122" s="36" t="s">
        <v>351</v>
      </c>
    </row>
    <row r="123" spans="2:8" x14ac:dyDescent="0.25">
      <c r="B123" s="28">
        <v>1</v>
      </c>
      <c r="C123" s="29">
        <v>784</v>
      </c>
      <c r="D123" s="28" t="s">
        <v>173</v>
      </c>
      <c r="E123" s="36">
        <v>314.29000000000002</v>
      </c>
      <c r="F123" s="37">
        <v>314.29000000000002</v>
      </c>
      <c r="G123" s="36" t="s">
        <v>351</v>
      </c>
      <c r="H123" s="36" t="s">
        <v>351</v>
      </c>
    </row>
    <row r="124" spans="2:8" x14ac:dyDescent="0.25">
      <c r="B124" s="28">
        <v>1</v>
      </c>
      <c r="C124" s="29">
        <v>685</v>
      </c>
      <c r="D124" s="28" t="s">
        <v>175</v>
      </c>
      <c r="E124" s="36">
        <v>1094.4000000000001</v>
      </c>
      <c r="F124" s="37" t="s">
        <v>351</v>
      </c>
      <c r="G124" s="36" t="s">
        <v>351</v>
      </c>
      <c r="H124" s="36" t="s">
        <v>351</v>
      </c>
    </row>
    <row r="125" spans="2:8" x14ac:dyDescent="0.25">
      <c r="B125" s="28">
        <v>1</v>
      </c>
      <c r="C125" s="29">
        <v>585</v>
      </c>
      <c r="D125" s="28" t="s">
        <v>176</v>
      </c>
      <c r="E125" s="36">
        <v>191.68</v>
      </c>
      <c r="F125" s="37">
        <v>191.68</v>
      </c>
      <c r="G125" s="36">
        <v>96.25</v>
      </c>
      <c r="H125" s="36">
        <v>85</v>
      </c>
    </row>
    <row r="126" spans="2:8" x14ac:dyDescent="0.25">
      <c r="B126" s="28">
        <v>1</v>
      </c>
      <c r="C126" s="29">
        <v>1023</v>
      </c>
      <c r="D126" s="28" t="s">
        <v>178</v>
      </c>
      <c r="E126" s="36" t="s">
        <v>351</v>
      </c>
      <c r="F126" s="37" t="s">
        <v>351</v>
      </c>
      <c r="G126" s="36" t="s">
        <v>351</v>
      </c>
      <c r="H126" s="36" t="s">
        <v>351</v>
      </c>
    </row>
    <row r="127" spans="2:8" x14ac:dyDescent="0.25">
      <c r="B127" s="28">
        <v>1</v>
      </c>
      <c r="C127" s="29">
        <v>785</v>
      </c>
      <c r="D127" s="28" t="s">
        <v>179</v>
      </c>
      <c r="E127" s="36">
        <v>170.8</v>
      </c>
      <c r="F127" s="37">
        <v>215.64</v>
      </c>
      <c r="G127" s="36" t="s">
        <v>351</v>
      </c>
      <c r="H127" s="36" t="s">
        <v>351</v>
      </c>
    </row>
    <row r="128" spans="2:8" x14ac:dyDescent="0.25">
      <c r="B128" s="28">
        <v>1</v>
      </c>
      <c r="C128" s="29">
        <v>340</v>
      </c>
      <c r="D128" s="28" t="s">
        <v>180</v>
      </c>
      <c r="E128" s="36">
        <v>513.5</v>
      </c>
      <c r="F128" s="37">
        <v>926.22</v>
      </c>
      <c r="G128" s="36" t="s">
        <v>351</v>
      </c>
      <c r="H128" s="36" t="s">
        <v>351</v>
      </c>
    </row>
    <row r="129" spans="2:8" x14ac:dyDescent="0.25">
      <c r="B129" s="28">
        <v>1</v>
      </c>
      <c r="C129" s="29">
        <v>786</v>
      </c>
      <c r="D129" s="28" t="s">
        <v>181</v>
      </c>
      <c r="E129" s="36">
        <v>957.82</v>
      </c>
      <c r="F129" s="37" t="s">
        <v>351</v>
      </c>
      <c r="G129" s="36" t="s">
        <v>351</v>
      </c>
      <c r="H129" s="36" t="s">
        <v>351</v>
      </c>
    </row>
    <row r="130" spans="2:8" x14ac:dyDescent="0.25">
      <c r="B130" s="28">
        <v>1</v>
      </c>
      <c r="C130" s="29">
        <v>200</v>
      </c>
      <c r="D130" s="28" t="s">
        <v>182</v>
      </c>
      <c r="E130" s="36">
        <v>2236.0700000000002</v>
      </c>
      <c r="F130" s="37">
        <v>1690.5699999999997</v>
      </c>
      <c r="G130" s="36" t="s">
        <v>351</v>
      </c>
      <c r="H130" s="36" t="s">
        <v>351</v>
      </c>
    </row>
    <row r="131" spans="2:8" x14ac:dyDescent="0.25">
      <c r="B131" s="28">
        <v>1</v>
      </c>
      <c r="C131" s="29">
        <v>201</v>
      </c>
      <c r="D131" s="28" t="s">
        <v>183</v>
      </c>
      <c r="E131" s="36">
        <v>299.32</v>
      </c>
      <c r="F131" s="37">
        <v>653.05999999999995</v>
      </c>
      <c r="G131" s="36" t="s">
        <v>351</v>
      </c>
      <c r="H131" s="36">
        <v>23.75</v>
      </c>
    </row>
    <row r="132" spans="2:8" x14ac:dyDescent="0.25">
      <c r="B132" s="28">
        <v>1</v>
      </c>
      <c r="C132" s="29">
        <v>97</v>
      </c>
      <c r="D132" s="28" t="s">
        <v>184</v>
      </c>
      <c r="E132" s="36">
        <v>329.4</v>
      </c>
      <c r="F132" s="37">
        <v>444.18</v>
      </c>
      <c r="G132" s="36" t="s">
        <v>351</v>
      </c>
      <c r="H132" s="36" t="s">
        <v>351</v>
      </c>
    </row>
    <row r="133" spans="2:8" x14ac:dyDescent="0.25">
      <c r="B133" s="28">
        <v>1</v>
      </c>
      <c r="C133" s="29">
        <v>741</v>
      </c>
      <c r="D133" s="28" t="s">
        <v>186</v>
      </c>
      <c r="E133" s="36">
        <v>263.2</v>
      </c>
      <c r="F133" s="37">
        <v>734.78</v>
      </c>
      <c r="G133" s="36" t="s">
        <v>351</v>
      </c>
      <c r="H133" s="36" t="s">
        <v>351</v>
      </c>
    </row>
    <row r="134" spans="2:8" x14ac:dyDescent="0.25">
      <c r="B134" s="28">
        <v>1</v>
      </c>
      <c r="C134" s="29">
        <v>186</v>
      </c>
      <c r="D134" s="28" t="s">
        <v>319</v>
      </c>
      <c r="E134" s="36">
        <v>248.16</v>
      </c>
      <c r="F134" s="37">
        <v>161.30000000000001</v>
      </c>
      <c r="G134" s="36">
        <v>21.25</v>
      </c>
      <c r="H134" s="36">
        <v>15</v>
      </c>
    </row>
    <row r="135" spans="2:8" x14ac:dyDescent="0.25">
      <c r="B135" s="28">
        <v>1</v>
      </c>
      <c r="C135" s="29">
        <v>855</v>
      </c>
      <c r="D135" s="28" t="s">
        <v>190</v>
      </c>
      <c r="E135" s="36">
        <v>717.53</v>
      </c>
      <c r="F135" s="37" t="s">
        <v>351</v>
      </c>
      <c r="G135" s="36" t="s">
        <v>351</v>
      </c>
      <c r="H135" s="36" t="s">
        <v>351</v>
      </c>
    </row>
    <row r="136" spans="2:8" x14ac:dyDescent="0.25">
      <c r="B136" s="28">
        <v>1</v>
      </c>
      <c r="C136" s="29">
        <v>336</v>
      </c>
      <c r="D136" s="28" t="s">
        <v>191</v>
      </c>
      <c r="E136" s="36" t="s">
        <v>351</v>
      </c>
      <c r="F136" s="37" t="s">
        <v>351</v>
      </c>
      <c r="G136" s="36" t="s">
        <v>351</v>
      </c>
      <c r="H136" s="36" t="s">
        <v>351</v>
      </c>
    </row>
    <row r="137" spans="2:8" x14ac:dyDescent="0.25">
      <c r="B137" s="28">
        <v>1</v>
      </c>
      <c r="C137" s="29">
        <v>900</v>
      </c>
      <c r="D137" s="28" t="s">
        <v>192</v>
      </c>
      <c r="E137" s="36">
        <v>288.02</v>
      </c>
      <c r="F137" s="37">
        <v>198.45</v>
      </c>
      <c r="G137" s="36" t="s">
        <v>351</v>
      </c>
      <c r="H137" s="36" t="s">
        <v>351</v>
      </c>
    </row>
    <row r="138" spans="2:8" x14ac:dyDescent="0.25">
      <c r="B138" s="28">
        <v>1</v>
      </c>
      <c r="C138" s="29">
        <v>889</v>
      </c>
      <c r="D138" s="28" t="s">
        <v>193</v>
      </c>
      <c r="E138" s="36">
        <v>2842.05</v>
      </c>
      <c r="F138" s="37">
        <v>1094.4000000000001</v>
      </c>
      <c r="G138" s="36">
        <v>47.5</v>
      </c>
      <c r="H138" s="36">
        <v>285</v>
      </c>
    </row>
    <row r="139" spans="2:8" x14ac:dyDescent="0.25">
      <c r="B139" s="28">
        <v>1</v>
      </c>
      <c r="C139" s="28">
        <v>825</v>
      </c>
      <c r="D139" s="28" t="s">
        <v>195</v>
      </c>
      <c r="E139" s="36" t="s">
        <v>351</v>
      </c>
      <c r="F139" s="37" t="s">
        <v>351</v>
      </c>
      <c r="G139" s="36" t="s">
        <v>351</v>
      </c>
      <c r="H139" s="36">
        <v>1.25</v>
      </c>
    </row>
    <row r="140" spans="2:8" x14ac:dyDescent="0.25">
      <c r="B140" s="28">
        <v>1</v>
      </c>
      <c r="C140" s="29">
        <v>787</v>
      </c>
      <c r="D140" s="28" t="s">
        <v>196</v>
      </c>
      <c r="E140" s="36">
        <v>16.45</v>
      </c>
      <c r="F140" s="37">
        <v>107.4</v>
      </c>
      <c r="G140" s="36" t="s">
        <v>351</v>
      </c>
      <c r="H140" s="36">
        <v>11.25</v>
      </c>
    </row>
    <row r="141" spans="2:8" x14ac:dyDescent="0.25">
      <c r="B141" s="28">
        <v>1</v>
      </c>
      <c r="C141" s="29">
        <v>98</v>
      </c>
      <c r="D141" s="28" t="s">
        <v>197</v>
      </c>
      <c r="E141" s="36">
        <v>141.68</v>
      </c>
      <c r="F141" s="37" t="s">
        <v>351</v>
      </c>
      <c r="G141" s="36" t="s">
        <v>351</v>
      </c>
      <c r="H141" s="36" t="s">
        <v>351</v>
      </c>
    </row>
    <row r="142" spans="2:8" x14ac:dyDescent="0.25">
      <c r="B142" s="28">
        <v>1</v>
      </c>
      <c r="C142" s="29">
        <v>586</v>
      </c>
      <c r="D142" s="28" t="s">
        <v>199</v>
      </c>
      <c r="E142" s="36">
        <v>98.7</v>
      </c>
      <c r="F142" s="37">
        <v>98.7</v>
      </c>
      <c r="G142" s="36" t="s">
        <v>351</v>
      </c>
      <c r="H142" s="36" t="s">
        <v>351</v>
      </c>
    </row>
    <row r="143" spans="2:8" x14ac:dyDescent="0.25">
      <c r="B143" s="28">
        <v>1</v>
      </c>
      <c r="C143" s="29">
        <v>223</v>
      </c>
      <c r="D143" s="28" t="s">
        <v>200</v>
      </c>
      <c r="E143" s="36">
        <v>133.97999999999999</v>
      </c>
      <c r="F143" s="37" t="s">
        <v>351</v>
      </c>
      <c r="G143" s="36" t="s">
        <v>351</v>
      </c>
      <c r="H143" s="36" t="s">
        <v>351</v>
      </c>
    </row>
    <row r="144" spans="2:8" x14ac:dyDescent="0.25">
      <c r="B144" s="28">
        <v>1</v>
      </c>
      <c r="C144" s="29">
        <v>1180</v>
      </c>
      <c r="D144" s="28" t="s">
        <v>201</v>
      </c>
      <c r="E144" s="36">
        <v>324.20999999999998</v>
      </c>
      <c r="F144" s="37">
        <v>342.18</v>
      </c>
      <c r="G144" s="36" t="s">
        <v>351</v>
      </c>
      <c r="H144" s="36" t="s">
        <v>351</v>
      </c>
    </row>
    <row r="145" spans="2:8" x14ac:dyDescent="0.25">
      <c r="B145" s="28">
        <v>1</v>
      </c>
      <c r="C145" s="29">
        <v>823</v>
      </c>
      <c r="D145" s="28" t="s">
        <v>203</v>
      </c>
      <c r="E145" s="36">
        <v>344.18</v>
      </c>
      <c r="F145" s="37">
        <v>152.5</v>
      </c>
      <c r="G145" s="36" t="s">
        <v>351</v>
      </c>
      <c r="H145" s="36" t="s">
        <v>351</v>
      </c>
    </row>
    <row r="146" spans="2:8" x14ac:dyDescent="0.25">
      <c r="B146" s="28">
        <v>1</v>
      </c>
      <c r="C146" s="29">
        <v>295</v>
      </c>
      <c r="D146" s="28" t="s">
        <v>321</v>
      </c>
      <c r="E146" s="36">
        <v>464.52</v>
      </c>
      <c r="F146" s="37" t="s">
        <v>351</v>
      </c>
      <c r="G146" s="36" t="s">
        <v>351</v>
      </c>
      <c r="H146" s="36" t="s">
        <v>351</v>
      </c>
    </row>
    <row r="147" spans="2:8" x14ac:dyDescent="0.25">
      <c r="B147" s="28">
        <v>1</v>
      </c>
      <c r="C147" s="29">
        <v>780</v>
      </c>
      <c r="D147" s="28" t="s">
        <v>322</v>
      </c>
      <c r="E147" s="36">
        <v>4775.8100000000004</v>
      </c>
      <c r="F147" s="37">
        <v>3382.1999999999994</v>
      </c>
      <c r="G147" s="36">
        <v>1885</v>
      </c>
      <c r="H147" s="36">
        <v>696.25</v>
      </c>
    </row>
    <row r="148" spans="2:8" x14ac:dyDescent="0.25">
      <c r="B148" s="28">
        <v>1</v>
      </c>
      <c r="C148" s="29">
        <v>304</v>
      </c>
      <c r="D148" s="28" t="s">
        <v>206</v>
      </c>
      <c r="E148" s="36">
        <v>164.5</v>
      </c>
      <c r="F148" s="37">
        <v>369.58000000000004</v>
      </c>
      <c r="G148" s="36" t="s">
        <v>351</v>
      </c>
      <c r="H148" s="36" t="s">
        <v>351</v>
      </c>
    </row>
    <row r="149" spans="2:8" x14ac:dyDescent="0.25">
      <c r="B149" s="28">
        <v>1</v>
      </c>
      <c r="C149" s="29">
        <v>1181</v>
      </c>
      <c r="D149" s="28" t="s">
        <v>210</v>
      </c>
      <c r="E149" s="36">
        <v>271.04000000000002</v>
      </c>
      <c r="F149" s="37">
        <v>135.51999999999998</v>
      </c>
      <c r="G149" s="36" t="s">
        <v>351</v>
      </c>
      <c r="H149" s="36" t="s">
        <v>351</v>
      </c>
    </row>
    <row r="150" spans="2:8" x14ac:dyDescent="0.25">
      <c r="B150" s="28">
        <v>1</v>
      </c>
      <c r="C150" s="29">
        <v>892</v>
      </c>
      <c r="D150" s="28" t="s">
        <v>212</v>
      </c>
      <c r="E150" s="36" t="s">
        <v>351</v>
      </c>
      <c r="F150" s="37">
        <v>243.8</v>
      </c>
      <c r="G150" s="36" t="s">
        <v>351</v>
      </c>
      <c r="H150" s="36">
        <v>28.75</v>
      </c>
    </row>
    <row r="151" spans="2:8" x14ac:dyDescent="0.25">
      <c r="B151" s="28">
        <v>1</v>
      </c>
      <c r="C151" s="29">
        <v>590</v>
      </c>
      <c r="D151" s="28" t="s">
        <v>215</v>
      </c>
      <c r="E151" s="36">
        <v>173.71</v>
      </c>
      <c r="F151" s="37">
        <v>16.13</v>
      </c>
      <c r="G151" s="36">
        <v>13.75</v>
      </c>
      <c r="H151" s="36">
        <v>27.5</v>
      </c>
    </row>
    <row r="152" spans="2:8" x14ac:dyDescent="0.25">
      <c r="B152" s="28">
        <v>1</v>
      </c>
      <c r="C152" s="29">
        <v>636</v>
      </c>
      <c r="D152" s="28" t="s">
        <v>323</v>
      </c>
      <c r="E152" s="36">
        <v>209.65</v>
      </c>
      <c r="F152" s="37" t="s">
        <v>351</v>
      </c>
      <c r="G152" s="36" t="s">
        <v>351</v>
      </c>
      <c r="H152" s="36" t="s">
        <v>351</v>
      </c>
    </row>
    <row r="153" spans="2:8" x14ac:dyDescent="0.25">
      <c r="B153" s="28">
        <v>1</v>
      </c>
      <c r="C153" s="29">
        <v>184</v>
      </c>
      <c r="D153" s="28" t="s">
        <v>324</v>
      </c>
      <c r="E153" s="36">
        <v>287.95999999999998</v>
      </c>
      <c r="F153" s="37">
        <v>368.39</v>
      </c>
      <c r="G153" s="36" t="s">
        <v>351</v>
      </c>
      <c r="H153" s="36">
        <v>2.5</v>
      </c>
    </row>
    <row r="154" spans="2:8" x14ac:dyDescent="0.25">
      <c r="B154" s="28">
        <v>1</v>
      </c>
      <c r="C154" s="29">
        <v>298</v>
      </c>
      <c r="D154" s="28" t="s">
        <v>219</v>
      </c>
      <c r="E154" s="36">
        <v>825.02</v>
      </c>
      <c r="F154" s="37" t="s">
        <v>351</v>
      </c>
      <c r="G154" s="36">
        <v>15</v>
      </c>
      <c r="H154" s="36" t="s">
        <v>351</v>
      </c>
    </row>
    <row r="155" spans="2:8" x14ac:dyDescent="0.25">
      <c r="B155" s="28">
        <v>1</v>
      </c>
      <c r="C155" s="29">
        <v>300</v>
      </c>
      <c r="D155" s="28" t="s">
        <v>221</v>
      </c>
      <c r="E155" s="36">
        <v>275.54000000000002</v>
      </c>
      <c r="F155" s="37">
        <v>1015.2</v>
      </c>
      <c r="G155" s="36" t="s">
        <v>351</v>
      </c>
      <c r="H155" s="36" t="s">
        <v>351</v>
      </c>
    </row>
    <row r="156" spans="2:8" x14ac:dyDescent="0.25">
      <c r="B156" s="28">
        <v>1</v>
      </c>
      <c r="C156" s="29">
        <v>897</v>
      </c>
      <c r="D156" s="28" t="s">
        <v>222</v>
      </c>
      <c r="E156" s="36">
        <v>164.5</v>
      </c>
      <c r="F156" s="37">
        <v>122.64</v>
      </c>
      <c r="G156" s="36" t="s">
        <v>351</v>
      </c>
      <c r="H156" s="36">
        <v>2.5</v>
      </c>
    </row>
    <row r="157" spans="2:8" x14ac:dyDescent="0.25">
      <c r="B157" s="28">
        <v>1</v>
      </c>
      <c r="C157" s="29">
        <v>433</v>
      </c>
      <c r="D157" s="28" t="s">
        <v>223</v>
      </c>
      <c r="E157" s="36">
        <v>164.5</v>
      </c>
      <c r="F157" s="37" t="s">
        <v>351</v>
      </c>
      <c r="G157" s="36" t="s">
        <v>351</v>
      </c>
      <c r="H157" s="36" t="s">
        <v>351</v>
      </c>
    </row>
    <row r="158" spans="2:8" x14ac:dyDescent="0.25">
      <c r="B158" s="28">
        <v>1</v>
      </c>
      <c r="C158" s="29">
        <v>826</v>
      </c>
      <c r="D158" s="28" t="s">
        <v>224</v>
      </c>
      <c r="E158" s="36">
        <v>310.66000000000003</v>
      </c>
      <c r="F158" s="37">
        <v>320.22000000000003</v>
      </c>
      <c r="G158" s="36" t="s">
        <v>351</v>
      </c>
      <c r="H158" s="36">
        <v>2.5</v>
      </c>
    </row>
    <row r="159" spans="2:8" x14ac:dyDescent="0.25">
      <c r="B159" s="28">
        <v>1</v>
      </c>
      <c r="C159" s="29">
        <v>203</v>
      </c>
      <c r="D159" s="28" t="s">
        <v>226</v>
      </c>
      <c r="E159" s="36">
        <v>1418.84</v>
      </c>
      <c r="F159" s="37">
        <v>2619.5800000000004</v>
      </c>
      <c r="G159" s="36" t="s">
        <v>351</v>
      </c>
      <c r="H159" s="36" t="s">
        <v>351</v>
      </c>
    </row>
    <row r="160" spans="2:8" x14ac:dyDescent="0.25">
      <c r="B160" s="28">
        <v>1</v>
      </c>
      <c r="C160" s="29">
        <v>204</v>
      </c>
      <c r="D160" s="28" t="s">
        <v>228</v>
      </c>
      <c r="E160" s="36">
        <v>3204.07</v>
      </c>
      <c r="F160" s="37">
        <v>3402.8799999999992</v>
      </c>
      <c r="G160" s="36">
        <v>592.5</v>
      </c>
      <c r="H160" s="36" t="s">
        <v>351</v>
      </c>
    </row>
    <row r="161" spans="2:8" x14ac:dyDescent="0.25">
      <c r="B161" s="28">
        <v>1</v>
      </c>
      <c r="C161" s="29">
        <v>325</v>
      </c>
      <c r="D161" s="28" t="s">
        <v>229</v>
      </c>
      <c r="E161" s="36">
        <v>233.61</v>
      </c>
      <c r="F161" s="37" t="s">
        <v>351</v>
      </c>
      <c r="G161" s="36" t="s">
        <v>351</v>
      </c>
      <c r="H161" s="36" t="s">
        <v>351</v>
      </c>
    </row>
    <row r="162" spans="2:8" x14ac:dyDescent="0.25">
      <c r="B162" s="28">
        <v>1</v>
      </c>
      <c r="C162" s="29">
        <v>779</v>
      </c>
      <c r="D162" s="28" t="s">
        <v>230</v>
      </c>
      <c r="E162" s="36" t="s">
        <v>351</v>
      </c>
      <c r="F162" s="37">
        <v>499.8</v>
      </c>
      <c r="G162" s="36">
        <v>343.75</v>
      </c>
      <c r="H162" s="36">
        <v>382.5</v>
      </c>
    </row>
    <row r="163" spans="2:8" x14ac:dyDescent="0.25">
      <c r="B163" s="28">
        <v>1</v>
      </c>
      <c r="C163" s="29">
        <v>338</v>
      </c>
      <c r="D163" s="28" t="s">
        <v>231</v>
      </c>
      <c r="E163" s="36">
        <v>825.02</v>
      </c>
      <c r="F163" s="37">
        <v>825.02</v>
      </c>
      <c r="G163" s="36" t="s">
        <v>351</v>
      </c>
      <c r="H163" s="36" t="s">
        <v>351</v>
      </c>
    </row>
    <row r="164" spans="2:8" x14ac:dyDescent="0.25">
      <c r="B164" s="28">
        <v>1</v>
      </c>
      <c r="C164" s="29">
        <v>856</v>
      </c>
      <c r="D164" s="28" t="s">
        <v>232</v>
      </c>
      <c r="E164" s="36">
        <v>523.74</v>
      </c>
      <c r="F164" s="37">
        <v>215.64</v>
      </c>
      <c r="G164" s="36" t="s">
        <v>351</v>
      </c>
      <c r="H164" s="36" t="s">
        <v>351</v>
      </c>
    </row>
    <row r="165" spans="2:8" x14ac:dyDescent="0.25">
      <c r="B165" s="28">
        <v>1</v>
      </c>
      <c r="C165" s="29">
        <v>284</v>
      </c>
      <c r="D165" s="28" t="s">
        <v>233</v>
      </c>
      <c r="E165" s="36" t="s">
        <v>351</v>
      </c>
      <c r="F165" s="37" t="s">
        <v>351</v>
      </c>
      <c r="G165" s="36" t="s">
        <v>351</v>
      </c>
      <c r="H165" s="36" t="s">
        <v>351</v>
      </c>
    </row>
    <row r="166" spans="2:8" x14ac:dyDescent="0.25">
      <c r="B166" s="28">
        <v>1</v>
      </c>
      <c r="C166" s="29">
        <v>788</v>
      </c>
      <c r="D166" s="28" t="s">
        <v>234</v>
      </c>
      <c r="E166" s="36">
        <v>251.58</v>
      </c>
      <c r="F166" s="37" t="s">
        <v>351</v>
      </c>
      <c r="G166" s="36" t="s">
        <v>351</v>
      </c>
      <c r="H166" s="36" t="s">
        <v>351</v>
      </c>
    </row>
    <row r="167" spans="2:8" x14ac:dyDescent="0.25">
      <c r="B167" s="28">
        <v>1</v>
      </c>
      <c r="C167" s="29">
        <v>669</v>
      </c>
      <c r="D167" s="28" t="s">
        <v>235</v>
      </c>
      <c r="E167" s="36" t="s">
        <v>351</v>
      </c>
      <c r="F167" s="37" t="s">
        <v>351</v>
      </c>
      <c r="G167" s="36">
        <v>30</v>
      </c>
      <c r="H167" s="36">
        <v>95</v>
      </c>
    </row>
    <row r="168" spans="2:8" x14ac:dyDescent="0.25">
      <c r="B168" s="28">
        <v>1</v>
      </c>
      <c r="C168" s="29">
        <v>326</v>
      </c>
      <c r="D168" s="28" t="s">
        <v>236</v>
      </c>
      <c r="E168" s="36" t="s">
        <v>351</v>
      </c>
      <c r="F168" s="37" t="s">
        <v>351</v>
      </c>
      <c r="G168" s="36" t="s">
        <v>351</v>
      </c>
      <c r="H168" s="36" t="s">
        <v>351</v>
      </c>
    </row>
    <row r="169" spans="2:8" x14ac:dyDescent="0.25">
      <c r="B169" s="28">
        <v>1</v>
      </c>
      <c r="C169" s="29">
        <v>795</v>
      </c>
      <c r="D169" s="28" t="s">
        <v>326</v>
      </c>
      <c r="E169" s="36" t="s">
        <v>351</v>
      </c>
      <c r="F169" s="37">
        <v>573.16</v>
      </c>
      <c r="G169" s="36" t="s">
        <v>351</v>
      </c>
      <c r="H169" s="36">
        <v>2.5</v>
      </c>
    </row>
    <row r="170" spans="2:8" x14ac:dyDescent="0.25">
      <c r="B170" s="28">
        <v>1</v>
      </c>
      <c r="C170" s="29">
        <v>944</v>
      </c>
      <c r="D170" s="28" t="s">
        <v>238</v>
      </c>
      <c r="E170" s="36">
        <v>521.13</v>
      </c>
      <c r="F170" s="37" t="s">
        <v>351</v>
      </c>
      <c r="G170" s="36" t="s">
        <v>351</v>
      </c>
      <c r="H170" s="36" t="s">
        <v>351</v>
      </c>
    </row>
    <row r="171" spans="2:8" x14ac:dyDescent="0.25">
      <c r="B171" s="28">
        <v>1</v>
      </c>
      <c r="C171" s="29">
        <v>434</v>
      </c>
      <c r="D171" s="28" t="s">
        <v>240</v>
      </c>
      <c r="E171" s="36">
        <v>836.64</v>
      </c>
      <c r="F171" s="37">
        <v>483.72</v>
      </c>
      <c r="G171" s="36" t="s">
        <v>351</v>
      </c>
      <c r="H171" s="36" t="s">
        <v>351</v>
      </c>
    </row>
    <row r="172" spans="2:8" x14ac:dyDescent="0.25">
      <c r="B172" s="28">
        <v>1</v>
      </c>
      <c r="C172" s="29">
        <v>828</v>
      </c>
      <c r="D172" s="28" t="s">
        <v>242</v>
      </c>
      <c r="E172" s="36">
        <v>231.77</v>
      </c>
      <c r="F172" s="37">
        <v>116.62</v>
      </c>
      <c r="G172" s="36" t="s">
        <v>351</v>
      </c>
      <c r="H172" s="36" t="s">
        <v>351</v>
      </c>
    </row>
    <row r="173" spans="2:8" x14ac:dyDescent="0.25">
      <c r="B173" s="28">
        <v>1</v>
      </c>
      <c r="C173" s="29">
        <v>373</v>
      </c>
      <c r="D173" s="28" t="s">
        <v>243</v>
      </c>
      <c r="E173" s="36">
        <v>164.5</v>
      </c>
      <c r="F173" s="37" t="s">
        <v>351</v>
      </c>
      <c r="G173" s="36" t="s">
        <v>351</v>
      </c>
      <c r="H173" s="36" t="s">
        <v>351</v>
      </c>
    </row>
    <row r="174" spans="2:8" x14ac:dyDescent="0.25">
      <c r="B174" s="28">
        <v>1</v>
      </c>
      <c r="C174" s="29">
        <v>302</v>
      </c>
      <c r="D174" s="28" t="s">
        <v>244</v>
      </c>
      <c r="E174" s="36">
        <v>689.5</v>
      </c>
      <c r="F174" s="37">
        <v>689.5</v>
      </c>
      <c r="G174" s="36" t="s">
        <v>351</v>
      </c>
      <c r="H174" s="36" t="s">
        <v>351</v>
      </c>
    </row>
    <row r="175" spans="2:8" x14ac:dyDescent="0.25">
      <c r="B175" s="28">
        <v>1</v>
      </c>
      <c r="C175" s="29">
        <v>890</v>
      </c>
      <c r="D175" s="28" t="s">
        <v>245</v>
      </c>
      <c r="E175" s="36">
        <v>164.5</v>
      </c>
      <c r="F175" s="37">
        <v>197.4</v>
      </c>
      <c r="G175" s="36" t="s">
        <v>351</v>
      </c>
      <c r="H175" s="36" t="s">
        <v>351</v>
      </c>
    </row>
    <row r="176" spans="2:8" x14ac:dyDescent="0.25">
      <c r="B176" s="28">
        <v>1</v>
      </c>
      <c r="C176" s="29">
        <v>371</v>
      </c>
      <c r="D176" s="28" t="s">
        <v>246</v>
      </c>
      <c r="E176" s="36">
        <v>164.5</v>
      </c>
      <c r="F176" s="37" t="s">
        <v>351</v>
      </c>
      <c r="G176" s="36" t="s">
        <v>351</v>
      </c>
      <c r="H176" s="36" t="s">
        <v>351</v>
      </c>
    </row>
    <row r="177" spans="2:8" x14ac:dyDescent="0.25">
      <c r="B177" s="28">
        <v>1</v>
      </c>
      <c r="C177" s="29">
        <v>687</v>
      </c>
      <c r="D177" s="28" t="s">
        <v>327</v>
      </c>
      <c r="E177" s="36">
        <v>361.73</v>
      </c>
      <c r="F177" s="37" t="s">
        <v>351</v>
      </c>
      <c r="G177" s="36">
        <v>43.75</v>
      </c>
      <c r="H177" s="36">
        <v>47.5</v>
      </c>
    </row>
    <row r="178" spans="2:8" x14ac:dyDescent="0.25">
      <c r="B178" s="28">
        <v>1</v>
      </c>
      <c r="C178" s="29">
        <v>428</v>
      </c>
      <c r="D178" s="28" t="s">
        <v>248</v>
      </c>
      <c r="E178" s="36">
        <v>164.5</v>
      </c>
      <c r="F178" s="37" t="s">
        <v>351</v>
      </c>
      <c r="G178" s="36" t="s">
        <v>351</v>
      </c>
      <c r="H178" s="36" t="s">
        <v>351</v>
      </c>
    </row>
    <row r="179" spans="2:8" x14ac:dyDescent="0.25">
      <c r="B179" s="28">
        <v>1</v>
      </c>
      <c r="C179" s="29">
        <v>229</v>
      </c>
      <c r="D179" s="28" t="s">
        <v>250</v>
      </c>
      <c r="E179" s="36">
        <v>182.7</v>
      </c>
      <c r="F179" s="37">
        <v>112.91</v>
      </c>
      <c r="G179" s="36" t="s">
        <v>351</v>
      </c>
      <c r="H179" s="36">
        <v>6.25</v>
      </c>
    </row>
    <row r="180" spans="2:8" x14ac:dyDescent="0.25">
      <c r="B180" s="28">
        <v>1</v>
      </c>
      <c r="C180" s="29">
        <v>1170</v>
      </c>
      <c r="D180" s="28" t="s">
        <v>251</v>
      </c>
      <c r="E180" s="36">
        <v>318.36</v>
      </c>
      <c r="F180" s="37">
        <v>339.20000000000005</v>
      </c>
      <c r="G180" s="36" t="s">
        <v>351</v>
      </c>
      <c r="H180" s="36" t="s">
        <v>351</v>
      </c>
    </row>
    <row r="181" spans="2:8" x14ac:dyDescent="0.25">
      <c r="B181" s="28">
        <v>1</v>
      </c>
      <c r="C181" s="29">
        <v>898</v>
      </c>
      <c r="D181" s="28" t="s">
        <v>252</v>
      </c>
      <c r="E181" s="36">
        <v>875.52</v>
      </c>
      <c r="F181" s="37">
        <v>927.36</v>
      </c>
      <c r="G181" s="36" t="s">
        <v>351</v>
      </c>
      <c r="H181" s="36" t="s">
        <v>351</v>
      </c>
    </row>
    <row r="182" spans="2:8" x14ac:dyDescent="0.25">
      <c r="B182" s="28">
        <v>1</v>
      </c>
      <c r="C182" s="29">
        <v>1243</v>
      </c>
      <c r="D182" s="28" t="s">
        <v>328</v>
      </c>
      <c r="E182" s="36" t="s">
        <v>351</v>
      </c>
      <c r="F182" s="37" t="s">
        <v>351</v>
      </c>
      <c r="G182" s="36">
        <v>87.5</v>
      </c>
      <c r="H182" s="36" t="s">
        <v>351</v>
      </c>
    </row>
    <row r="183" spans="2:8" x14ac:dyDescent="0.25">
      <c r="B183" s="28">
        <v>1</v>
      </c>
      <c r="C183" s="29">
        <v>357</v>
      </c>
      <c r="D183" s="28" t="s">
        <v>256</v>
      </c>
      <c r="E183" s="36">
        <v>1452.22</v>
      </c>
      <c r="F183" s="37" t="s">
        <v>351</v>
      </c>
      <c r="G183" s="36" t="s">
        <v>351</v>
      </c>
      <c r="H183" s="36" t="s">
        <v>351</v>
      </c>
    </row>
    <row r="184" spans="2:8" x14ac:dyDescent="0.25">
      <c r="B184" s="28">
        <v>1</v>
      </c>
      <c r="C184" s="29">
        <v>891</v>
      </c>
      <c r="D184" s="28" t="s">
        <v>257</v>
      </c>
      <c r="E184" s="36">
        <v>148.05000000000001</v>
      </c>
      <c r="F184" s="37">
        <v>116.62</v>
      </c>
      <c r="G184" s="36" t="s">
        <v>351</v>
      </c>
      <c r="H184" s="36" t="s">
        <v>351</v>
      </c>
    </row>
    <row r="185" spans="2:8" x14ac:dyDescent="0.25">
      <c r="B185" s="28">
        <v>1</v>
      </c>
      <c r="C185" s="29">
        <v>285</v>
      </c>
      <c r="D185" s="28" t="s">
        <v>258</v>
      </c>
      <c r="E185" s="36">
        <v>170.8</v>
      </c>
      <c r="F185" s="37">
        <v>663.1</v>
      </c>
      <c r="G185" s="36" t="s">
        <v>351</v>
      </c>
      <c r="H185" s="36" t="s">
        <v>351</v>
      </c>
    </row>
    <row r="186" spans="2:8" x14ac:dyDescent="0.25">
      <c r="B186" s="28">
        <v>1</v>
      </c>
      <c r="C186" s="29">
        <v>1352</v>
      </c>
      <c r="D186" s="28" t="s">
        <v>259</v>
      </c>
      <c r="E186" s="36">
        <v>379.52</v>
      </c>
      <c r="F186" s="37" t="s">
        <v>351</v>
      </c>
      <c r="G186" s="36">
        <v>12.5</v>
      </c>
      <c r="H186" s="36" t="s">
        <v>351</v>
      </c>
    </row>
    <row r="187" spans="2:8" x14ac:dyDescent="0.25">
      <c r="B187" s="28">
        <v>1</v>
      </c>
      <c r="C187" s="29">
        <v>391</v>
      </c>
      <c r="D187" s="28" t="s">
        <v>260</v>
      </c>
      <c r="E187" s="36">
        <v>203.66</v>
      </c>
      <c r="F187" s="37">
        <v>842.45</v>
      </c>
      <c r="G187" s="36" t="s">
        <v>351</v>
      </c>
      <c r="H187" s="36" t="s">
        <v>351</v>
      </c>
    </row>
    <row r="188" spans="2:8" x14ac:dyDescent="0.25">
      <c r="B188" s="28">
        <v>1</v>
      </c>
      <c r="C188" s="29">
        <v>686</v>
      </c>
      <c r="D188" s="28" t="s">
        <v>261</v>
      </c>
      <c r="E188" s="36">
        <v>1954.59</v>
      </c>
      <c r="F188" s="37">
        <v>3140.12</v>
      </c>
      <c r="G188" s="36">
        <v>32.5</v>
      </c>
      <c r="H188" s="36">
        <v>122.5</v>
      </c>
    </row>
    <row r="189" spans="2:8" x14ac:dyDescent="0.25">
      <c r="B189" s="28">
        <v>1</v>
      </c>
      <c r="C189" s="29">
        <v>245</v>
      </c>
      <c r="D189" s="28" t="s">
        <v>262</v>
      </c>
      <c r="E189" s="36">
        <v>1774.13</v>
      </c>
      <c r="F189" s="37">
        <v>2045.1100000000001</v>
      </c>
      <c r="G189" s="36" t="s">
        <v>351</v>
      </c>
      <c r="H189" s="36">
        <v>3.75</v>
      </c>
    </row>
    <row r="190" spans="2:8" x14ac:dyDescent="0.25">
      <c r="B190" s="28">
        <v>1</v>
      </c>
      <c r="C190" s="29">
        <v>355</v>
      </c>
      <c r="D190" s="28" t="s">
        <v>263</v>
      </c>
      <c r="E190" s="36">
        <v>209.65</v>
      </c>
      <c r="F190" s="37">
        <v>402.43</v>
      </c>
      <c r="G190" s="36" t="s">
        <v>351</v>
      </c>
      <c r="H190" s="36">
        <v>3.75</v>
      </c>
    </row>
    <row r="191" spans="2:8" x14ac:dyDescent="0.25">
      <c r="B191" s="28">
        <v>1</v>
      </c>
      <c r="C191" s="29">
        <v>3861</v>
      </c>
      <c r="D191" s="28" t="s">
        <v>329</v>
      </c>
      <c r="E191" s="36" t="s">
        <v>351</v>
      </c>
      <c r="F191" s="37" t="s">
        <v>351</v>
      </c>
      <c r="G191" s="36" t="s">
        <v>351</v>
      </c>
      <c r="H191" s="36" t="s">
        <v>351</v>
      </c>
    </row>
    <row r="192" spans="2:8" x14ac:dyDescent="0.25">
      <c r="B192" s="28">
        <v>1</v>
      </c>
      <c r="C192" s="29">
        <v>1049</v>
      </c>
      <c r="D192" s="28" t="s">
        <v>267</v>
      </c>
      <c r="E192" s="36">
        <v>790.68</v>
      </c>
      <c r="F192" s="37">
        <v>802.66</v>
      </c>
      <c r="G192" s="36">
        <v>26.25</v>
      </c>
      <c r="H192" s="36">
        <v>92.5</v>
      </c>
    </row>
    <row r="193" spans="2:8" x14ac:dyDescent="0.25">
      <c r="B193" s="28">
        <v>1</v>
      </c>
      <c r="C193" s="29">
        <v>599</v>
      </c>
      <c r="D193" s="28" t="s">
        <v>268</v>
      </c>
      <c r="E193" s="36">
        <v>120.84</v>
      </c>
      <c r="F193" s="37">
        <v>16.45</v>
      </c>
      <c r="G193" s="36" t="s">
        <v>351</v>
      </c>
      <c r="H193" s="36" t="s">
        <v>351</v>
      </c>
    </row>
    <row r="194" spans="2:8" x14ac:dyDescent="0.25">
      <c r="B194" s="28">
        <v>1</v>
      </c>
      <c r="C194" s="29">
        <v>436</v>
      </c>
      <c r="D194" s="28" t="s">
        <v>269</v>
      </c>
      <c r="E194" s="36">
        <v>147.84</v>
      </c>
      <c r="F194" s="37">
        <v>147.84</v>
      </c>
      <c r="G194" s="36">
        <v>7.5</v>
      </c>
      <c r="H194" s="36">
        <v>8.75</v>
      </c>
    </row>
    <row r="195" spans="2:8" x14ac:dyDescent="0.25">
      <c r="B195" s="28">
        <v>1</v>
      </c>
      <c r="C195" s="29">
        <v>372</v>
      </c>
      <c r="D195" s="28" t="s">
        <v>270</v>
      </c>
      <c r="E195" s="36">
        <v>164.5</v>
      </c>
      <c r="F195" s="37">
        <v>164.5</v>
      </c>
      <c r="G195" s="36" t="s">
        <v>351</v>
      </c>
      <c r="H195" s="36" t="s">
        <v>351</v>
      </c>
    </row>
    <row r="196" spans="2:8" x14ac:dyDescent="0.25">
      <c r="B196" s="28">
        <v>1</v>
      </c>
      <c r="C196" s="29">
        <v>253</v>
      </c>
      <c r="D196" s="28" t="s">
        <v>271</v>
      </c>
      <c r="E196" s="36">
        <v>697.91</v>
      </c>
      <c r="F196" s="37" t="s">
        <v>351</v>
      </c>
      <c r="G196" s="36">
        <v>278.75</v>
      </c>
      <c r="H196" s="36" t="s">
        <v>351</v>
      </c>
    </row>
    <row r="197" spans="2:8" x14ac:dyDescent="0.25">
      <c r="B197" s="28">
        <v>1</v>
      </c>
      <c r="C197" s="29">
        <v>1658</v>
      </c>
      <c r="D197" s="28" t="s">
        <v>331</v>
      </c>
      <c r="E197" s="36">
        <v>822.5</v>
      </c>
      <c r="F197" s="37">
        <v>1050.24</v>
      </c>
      <c r="G197" s="36" t="s">
        <v>351</v>
      </c>
      <c r="H197" s="36" t="s">
        <v>351</v>
      </c>
    </row>
    <row r="198" spans="2:8" x14ac:dyDescent="0.25">
      <c r="B198" s="28">
        <v>1</v>
      </c>
      <c r="C198" s="29">
        <v>1221</v>
      </c>
      <c r="D198" s="28" t="s">
        <v>332</v>
      </c>
      <c r="E198" s="36">
        <v>197.67</v>
      </c>
      <c r="F198" s="37">
        <v>683.12000000000012</v>
      </c>
      <c r="G198" s="36" t="s">
        <v>351</v>
      </c>
      <c r="H198" s="36">
        <v>28.75</v>
      </c>
    </row>
    <row r="199" spans="2:8" x14ac:dyDescent="0.25">
      <c r="B199" s="28">
        <v>1</v>
      </c>
      <c r="C199" s="29">
        <v>224</v>
      </c>
      <c r="D199" s="28" t="s">
        <v>333</v>
      </c>
      <c r="E199" s="36">
        <v>661.17</v>
      </c>
      <c r="F199" s="37">
        <v>686.25</v>
      </c>
      <c r="G199" s="36" t="s">
        <v>351</v>
      </c>
      <c r="H199" s="36">
        <v>15</v>
      </c>
    </row>
    <row r="200" spans="2:8" x14ac:dyDescent="0.25">
      <c r="B200" s="28">
        <v>1</v>
      </c>
      <c r="C200" s="29">
        <v>670</v>
      </c>
      <c r="D200" s="28" t="s">
        <v>278</v>
      </c>
      <c r="E200" s="36">
        <v>215.64</v>
      </c>
      <c r="F200" s="37" t="s">
        <v>351</v>
      </c>
      <c r="G200" s="36" t="s">
        <v>351</v>
      </c>
      <c r="H200" s="36" t="s">
        <v>351</v>
      </c>
    </row>
    <row r="201" spans="2:8" x14ac:dyDescent="0.25">
      <c r="B201" s="28">
        <v>1</v>
      </c>
      <c r="C201" s="29">
        <v>789</v>
      </c>
      <c r="D201" s="28" t="s">
        <v>280</v>
      </c>
      <c r="E201" s="36">
        <v>7686.36</v>
      </c>
      <c r="F201" s="37">
        <v>4440.92</v>
      </c>
      <c r="G201" s="36" t="s">
        <v>351</v>
      </c>
      <c r="H201" s="36" t="s">
        <v>351</v>
      </c>
    </row>
    <row r="202" spans="2:8" x14ac:dyDescent="0.25">
      <c r="B202" s="28">
        <v>1</v>
      </c>
      <c r="C202" s="29">
        <v>228</v>
      </c>
      <c r="D202" s="28" t="s">
        <v>281</v>
      </c>
      <c r="E202" s="36">
        <v>49.35</v>
      </c>
      <c r="F202" s="37">
        <v>164.5</v>
      </c>
      <c r="G202" s="36" t="s">
        <v>351</v>
      </c>
      <c r="H202" s="36" t="s">
        <v>351</v>
      </c>
    </row>
    <row r="203" spans="2:8" x14ac:dyDescent="0.25">
      <c r="B203" s="28">
        <v>1</v>
      </c>
      <c r="C203" s="29">
        <v>100</v>
      </c>
      <c r="D203" s="28" t="s">
        <v>282</v>
      </c>
      <c r="E203" s="36">
        <v>302.43</v>
      </c>
      <c r="F203" s="37" t="s">
        <v>351</v>
      </c>
      <c r="G203" s="36">
        <v>7.5</v>
      </c>
      <c r="H203" s="36" t="s">
        <v>351</v>
      </c>
    </row>
    <row r="204" spans="2:8" x14ac:dyDescent="0.25">
      <c r="B204" s="28">
        <v>1</v>
      </c>
      <c r="C204" s="29">
        <v>339</v>
      </c>
      <c r="D204" s="28" t="s">
        <v>283</v>
      </c>
      <c r="E204" s="36">
        <v>164.5</v>
      </c>
      <c r="F204" s="37">
        <v>4929.3599999999997</v>
      </c>
      <c r="G204" s="36" t="s">
        <v>351</v>
      </c>
      <c r="H204" s="36">
        <v>177.5</v>
      </c>
    </row>
    <row r="205" spans="2:8" x14ac:dyDescent="0.25">
      <c r="B205" s="28">
        <v>1</v>
      </c>
      <c r="C205" s="29">
        <v>899</v>
      </c>
      <c r="D205" s="28" t="s">
        <v>285</v>
      </c>
      <c r="E205" s="36" t="s">
        <v>351</v>
      </c>
      <c r="F205" s="37" t="s">
        <v>351</v>
      </c>
      <c r="G205" s="36" t="s">
        <v>351</v>
      </c>
      <c r="H205" s="36" t="s">
        <v>351</v>
      </c>
    </row>
    <row r="206" spans="2:8" x14ac:dyDescent="0.25">
      <c r="B206" s="28">
        <v>1</v>
      </c>
      <c r="C206" s="29">
        <v>790</v>
      </c>
      <c r="D206" s="28" t="s">
        <v>287</v>
      </c>
      <c r="E206" s="36">
        <v>262.61</v>
      </c>
      <c r="F206" s="37" t="s">
        <v>351</v>
      </c>
      <c r="G206" s="36" t="s">
        <v>351</v>
      </c>
      <c r="H206" s="36" t="s">
        <v>351</v>
      </c>
    </row>
    <row r="207" spans="2:8" x14ac:dyDescent="0.25">
      <c r="B207" s="28">
        <v>1</v>
      </c>
      <c r="C207" s="29">
        <v>1032</v>
      </c>
      <c r="D207" s="28" t="s">
        <v>288</v>
      </c>
      <c r="E207" s="36">
        <v>714.63</v>
      </c>
      <c r="F207" s="37">
        <v>1486.66</v>
      </c>
      <c r="G207" s="36" t="s">
        <v>351</v>
      </c>
      <c r="H207" s="36" t="s">
        <v>351</v>
      </c>
    </row>
    <row r="208" spans="2:8" x14ac:dyDescent="0.25">
      <c r="B208" s="28">
        <v>1</v>
      </c>
      <c r="C208" s="29">
        <v>431</v>
      </c>
      <c r="D208" s="28" t="s">
        <v>289</v>
      </c>
      <c r="E208" s="36">
        <v>898.89</v>
      </c>
      <c r="F208" s="37">
        <v>563.41999999999996</v>
      </c>
      <c r="G208" s="36" t="s">
        <v>351</v>
      </c>
      <c r="H208" s="36" t="s">
        <v>351</v>
      </c>
    </row>
    <row r="209" spans="2:9" x14ac:dyDescent="0.25">
      <c r="B209" s="28">
        <v>1</v>
      </c>
      <c r="C209" s="29">
        <v>432</v>
      </c>
      <c r="D209" s="28" t="s">
        <v>290</v>
      </c>
      <c r="E209" s="36">
        <v>148.05000000000001</v>
      </c>
      <c r="F209" s="37">
        <v>598.15</v>
      </c>
      <c r="G209" s="36">
        <v>3.75</v>
      </c>
      <c r="H209" s="36" t="s">
        <v>351</v>
      </c>
    </row>
    <row r="210" spans="2:9" x14ac:dyDescent="0.25">
      <c r="B210" s="28">
        <v>1</v>
      </c>
      <c r="C210" s="29">
        <v>587</v>
      </c>
      <c r="D210" s="28" t="s">
        <v>291</v>
      </c>
      <c r="E210" s="36">
        <v>449.25</v>
      </c>
      <c r="F210" s="37">
        <v>1803.8100000000002</v>
      </c>
      <c r="G210" s="36" t="s">
        <v>351</v>
      </c>
      <c r="H210" s="36" t="s">
        <v>351</v>
      </c>
    </row>
    <row r="211" spans="2:9" x14ac:dyDescent="0.25">
      <c r="B211" s="28">
        <v>1</v>
      </c>
      <c r="C211" s="29">
        <v>392</v>
      </c>
      <c r="D211" s="28" t="s">
        <v>292</v>
      </c>
      <c r="E211" s="36">
        <v>135.52000000000001</v>
      </c>
      <c r="F211" s="37" t="s">
        <v>351</v>
      </c>
      <c r="G211" s="36" t="s">
        <v>351</v>
      </c>
      <c r="H211" s="36" t="s">
        <v>351</v>
      </c>
    </row>
    <row r="212" spans="2:9" x14ac:dyDescent="0.25">
      <c r="B212" s="28">
        <v>1</v>
      </c>
      <c r="C212" s="29">
        <v>205</v>
      </c>
      <c r="D212" s="28" t="s">
        <v>335</v>
      </c>
      <c r="E212" s="36" t="s">
        <v>351</v>
      </c>
      <c r="F212" s="37">
        <v>5157.08</v>
      </c>
      <c r="G212" s="36" t="s">
        <v>351</v>
      </c>
      <c r="H212" s="36">
        <v>230</v>
      </c>
    </row>
    <row r="213" spans="2:9" x14ac:dyDescent="0.25">
      <c r="B213" s="28"/>
      <c r="C213" s="28"/>
      <c r="D213" s="28"/>
      <c r="E213" s="36"/>
      <c r="F213" s="37"/>
      <c r="G213" s="36"/>
      <c r="H213" s="36"/>
    </row>
    <row r="214" spans="2:9" x14ac:dyDescent="0.25">
      <c r="B214" s="28"/>
      <c r="C214" s="28"/>
      <c r="D214" s="28"/>
      <c r="E214" s="36"/>
      <c r="F214" s="37"/>
      <c r="G214" s="36"/>
      <c r="H214" s="36"/>
    </row>
    <row r="215" spans="2:9" x14ac:dyDescent="0.25">
      <c r="B215" s="28"/>
      <c r="C215" s="28"/>
      <c r="D215" s="28"/>
      <c r="E215" s="36"/>
      <c r="F215" s="37"/>
      <c r="G215" s="36"/>
      <c r="H215" s="36"/>
    </row>
    <row r="216" spans="2:9" x14ac:dyDescent="0.25">
      <c r="B216" s="28"/>
      <c r="C216" s="28"/>
      <c r="D216" s="28"/>
      <c r="E216" s="36"/>
      <c r="F216" s="37"/>
      <c r="G216" s="36"/>
      <c r="H216" s="36"/>
    </row>
    <row r="218" spans="2:9" x14ac:dyDescent="0.25">
      <c r="D218" s="38" t="s">
        <v>294</v>
      </c>
      <c r="E218" s="39">
        <f>SUM(E10:E217)</f>
        <v>129141.92000000001</v>
      </c>
      <c r="F218" s="39">
        <f>SUM(F10:F217)</f>
        <v>126758.85999999996</v>
      </c>
      <c r="G218" s="39">
        <f>SUM(G10:G216)</f>
        <v>9653.75</v>
      </c>
      <c r="H218" s="39">
        <f>SUM(H10:H216)</f>
        <v>10453.75</v>
      </c>
      <c r="I218" s="41"/>
    </row>
    <row r="221" spans="2:9" x14ac:dyDescent="0.25">
      <c r="E221" s="41"/>
      <c r="F221" s="41"/>
      <c r="G221" s="41"/>
      <c r="H221" s="41"/>
    </row>
    <row r="222" spans="2:9" x14ac:dyDescent="0.25">
      <c r="E222" s="41"/>
      <c r="F222" s="41"/>
      <c r="G222" s="41"/>
      <c r="H222" s="41"/>
    </row>
    <row r="223" spans="2:9" x14ac:dyDescent="0.25">
      <c r="E223" s="41"/>
      <c r="F223" s="41"/>
      <c r="G223" s="41"/>
      <c r="H223" s="41"/>
    </row>
    <row r="224" spans="2:9" x14ac:dyDescent="0.25">
      <c r="D224" s="42"/>
      <c r="E224" s="43"/>
      <c r="F224" s="43"/>
      <c r="G224" s="43"/>
      <c r="H224" s="43"/>
    </row>
    <row r="226" spans="5:5" x14ac:dyDescent="0.25">
      <c r="E226" s="44"/>
    </row>
    <row r="227" spans="5:5" x14ac:dyDescent="0.25">
      <c r="E227" s="44"/>
    </row>
    <row r="228" spans="5:5" x14ac:dyDescent="0.25">
      <c r="E228" s="44"/>
    </row>
    <row r="230" spans="5:5" x14ac:dyDescent="0.25">
      <c r="E230" s="44"/>
    </row>
    <row r="231" spans="5:5" x14ac:dyDescent="0.25">
      <c r="E231" s="44"/>
    </row>
    <row r="232" spans="5:5" x14ac:dyDescent="0.25">
      <c r="E232" s="44"/>
    </row>
  </sheetData>
  <autoFilter ref="B9:H216" xr:uid="{E7F73D12-A6C5-43DC-B11E-7873B8C55B0F}"/>
  <mergeCells count="1">
    <mergeCell ref="B6:E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38DB2-CF1A-4949-A7F2-498CA451A5C6}">
  <sheetPr filterMode="1"/>
  <dimension ref="B1:I232"/>
  <sheetViews>
    <sheetView topLeftCell="A4" zoomScaleNormal="100" workbookViewId="0">
      <pane ySplit="6" topLeftCell="A204" activePane="bottomLeft" state="frozen"/>
      <selection activeCell="A4" sqref="A4"/>
      <selection pane="bottomLeft" activeCell="G231" sqref="G231"/>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9" width="9.42578125" style="17" bestFit="1" customWidth="1"/>
    <col min="10" max="16384" width="8.85546875" style="17"/>
  </cols>
  <sheetData>
    <row r="1" spans="2:9" ht="5.0999999999999996" customHeight="1" thickBot="1" x14ac:dyDescent="0.3"/>
    <row r="2" spans="2:9" ht="15.75" thickBot="1" x14ac:dyDescent="0.3">
      <c r="B2" s="19" t="s">
        <v>0</v>
      </c>
      <c r="C2" s="20" t="s">
        <v>1</v>
      </c>
    </row>
    <row r="3" spans="2:9" ht="15.75" thickBot="1" x14ac:dyDescent="0.3">
      <c r="B3" s="21" t="s">
        <v>2</v>
      </c>
      <c r="C3" s="20" t="s">
        <v>345</v>
      </c>
    </row>
    <row r="4" spans="2:9" ht="15.75" thickBot="1" x14ac:dyDescent="0.3">
      <c r="B4" s="21" t="s">
        <v>4</v>
      </c>
      <c r="C4" s="22" t="s">
        <v>350</v>
      </c>
    </row>
    <row r="6" spans="2:9" ht="15" customHeight="1" x14ac:dyDescent="0.25">
      <c r="B6" s="61" t="s">
        <v>339</v>
      </c>
      <c r="C6" s="62"/>
      <c r="D6" s="62"/>
      <c r="E6" s="63"/>
      <c r="F6" s="23"/>
      <c r="G6" s="23"/>
      <c r="H6" s="23"/>
    </row>
    <row r="7" spans="2:9" x14ac:dyDescent="0.25">
      <c r="B7" s="64"/>
      <c r="C7" s="65"/>
      <c r="D7" s="65"/>
      <c r="E7" s="66"/>
      <c r="F7" s="23"/>
      <c r="G7" s="23"/>
      <c r="H7" s="23"/>
    </row>
    <row r="8" spans="2:9" x14ac:dyDescent="0.25">
      <c r="B8" s="24"/>
      <c r="C8" s="25"/>
      <c r="D8" s="24"/>
      <c r="E8" s="24"/>
      <c r="F8" s="24"/>
      <c r="G8" s="24"/>
      <c r="H8" s="24"/>
    </row>
    <row r="9" spans="2:9" x14ac:dyDescent="0.25">
      <c r="B9" s="26" t="s">
        <v>6</v>
      </c>
      <c r="C9" s="27" t="s">
        <v>7</v>
      </c>
      <c r="D9" s="26" t="s">
        <v>8</v>
      </c>
      <c r="E9" s="26" t="s">
        <v>9</v>
      </c>
      <c r="F9" s="26" t="s">
        <v>10</v>
      </c>
      <c r="G9" s="26" t="s">
        <v>11</v>
      </c>
      <c r="H9" s="26" t="s">
        <v>12</v>
      </c>
    </row>
    <row r="10" spans="2:9" x14ac:dyDescent="0.25">
      <c r="B10" s="28">
        <v>1</v>
      </c>
      <c r="C10" s="29">
        <v>579</v>
      </c>
      <c r="D10" s="28" t="s">
        <v>16</v>
      </c>
      <c r="E10" s="36">
        <v>349.14</v>
      </c>
      <c r="F10" s="37">
        <v>225.94</v>
      </c>
      <c r="G10" s="36" t="s">
        <v>351</v>
      </c>
      <c r="H10" s="36" t="s">
        <v>351</v>
      </c>
      <c r="I10" s="45"/>
    </row>
    <row r="11" spans="2:9" x14ac:dyDescent="0.25">
      <c r="B11" s="28">
        <v>1</v>
      </c>
      <c r="C11" s="29">
        <v>251</v>
      </c>
      <c r="D11" s="28" t="s">
        <v>296</v>
      </c>
      <c r="E11" s="36">
        <v>670.78</v>
      </c>
      <c r="F11" s="37" t="s">
        <v>351</v>
      </c>
      <c r="G11" s="36">
        <v>250</v>
      </c>
      <c r="H11" s="36" t="s">
        <v>351</v>
      </c>
    </row>
    <row r="12" spans="2:9" x14ac:dyDescent="0.25">
      <c r="B12" s="28">
        <v>1</v>
      </c>
      <c r="C12" s="29">
        <v>247</v>
      </c>
      <c r="D12" s="28" t="s">
        <v>296</v>
      </c>
      <c r="E12" s="36">
        <v>796.94</v>
      </c>
      <c r="F12" s="37">
        <v>894.45</v>
      </c>
      <c r="G12" s="36">
        <v>643.75</v>
      </c>
      <c r="H12" s="36">
        <v>245</v>
      </c>
    </row>
    <row r="13" spans="2:9" x14ac:dyDescent="0.25">
      <c r="B13" s="28">
        <v>1</v>
      </c>
      <c r="C13" s="29">
        <v>901</v>
      </c>
      <c r="D13" s="28" t="s">
        <v>19</v>
      </c>
      <c r="E13" s="36" t="s">
        <v>351</v>
      </c>
      <c r="F13" s="37" t="s">
        <v>351</v>
      </c>
      <c r="G13" s="36" t="s">
        <v>351</v>
      </c>
      <c r="H13" s="36" t="s">
        <v>351</v>
      </c>
    </row>
    <row r="14" spans="2:9" x14ac:dyDescent="0.25">
      <c r="B14" s="28">
        <v>1</v>
      </c>
      <c r="C14" s="29">
        <v>195</v>
      </c>
      <c r="D14" s="28" t="s">
        <v>20</v>
      </c>
      <c r="E14" s="36">
        <v>2077.98</v>
      </c>
      <c r="F14" s="37">
        <v>1944</v>
      </c>
      <c r="G14" s="36" t="s">
        <v>351</v>
      </c>
      <c r="H14" s="36" t="s">
        <v>351</v>
      </c>
    </row>
    <row r="15" spans="2:9" x14ac:dyDescent="0.25">
      <c r="B15" s="28">
        <v>1</v>
      </c>
      <c r="C15" s="29">
        <v>663</v>
      </c>
      <c r="D15" s="28" t="s">
        <v>21</v>
      </c>
      <c r="E15" s="36">
        <v>6179.76</v>
      </c>
      <c r="F15" s="37">
        <v>1991.25</v>
      </c>
      <c r="G15" s="36">
        <v>33.75</v>
      </c>
      <c r="H15" s="36" t="s">
        <v>351</v>
      </c>
    </row>
    <row r="16" spans="2:9" x14ac:dyDescent="0.25">
      <c r="B16" s="28">
        <v>1</v>
      </c>
      <c r="C16" s="29">
        <v>196</v>
      </c>
      <c r="D16" s="28" t="s">
        <v>23</v>
      </c>
      <c r="E16" s="36">
        <v>7912.73</v>
      </c>
      <c r="F16" s="37">
        <v>3403.7999999999988</v>
      </c>
      <c r="G16" s="36">
        <v>8851.25</v>
      </c>
      <c r="H16" s="36">
        <v>7773.75</v>
      </c>
    </row>
    <row r="17" spans="2:8" x14ac:dyDescent="0.25">
      <c r="B17" s="28">
        <v>1</v>
      </c>
      <c r="C17" s="29">
        <v>261</v>
      </c>
      <c r="D17" s="28" t="s">
        <v>297</v>
      </c>
      <c r="E17" s="36">
        <v>666.32</v>
      </c>
      <c r="F17" s="37">
        <v>665.57999999999993</v>
      </c>
      <c r="G17" s="36">
        <v>10</v>
      </c>
      <c r="H17" s="36">
        <v>10</v>
      </c>
    </row>
    <row r="18" spans="2:8" x14ac:dyDescent="0.25">
      <c r="B18" s="28">
        <v>1</v>
      </c>
      <c r="C18" s="29">
        <v>260</v>
      </c>
      <c r="D18" s="28" t="s">
        <v>298</v>
      </c>
      <c r="E18" s="36">
        <v>368.16</v>
      </c>
      <c r="F18" s="37">
        <v>449.17999999999995</v>
      </c>
      <c r="G18" s="36" t="s">
        <v>351</v>
      </c>
      <c r="H18" s="36" t="s">
        <v>351</v>
      </c>
    </row>
    <row r="19" spans="2:8" x14ac:dyDescent="0.25">
      <c r="B19" s="28">
        <v>1</v>
      </c>
      <c r="C19" s="29">
        <v>588</v>
      </c>
      <c r="D19" s="28" t="s">
        <v>24</v>
      </c>
      <c r="E19" s="36">
        <v>822.04</v>
      </c>
      <c r="F19" s="37">
        <v>258.18</v>
      </c>
      <c r="G19" s="36">
        <v>106.25</v>
      </c>
      <c r="H19" s="36">
        <v>5</v>
      </c>
    </row>
    <row r="20" spans="2:8" hidden="1" x14ac:dyDescent="0.25">
      <c r="B20" s="34">
        <v>1</v>
      </c>
      <c r="C20" s="35">
        <v>1017</v>
      </c>
      <c r="D20" s="34" t="s">
        <v>27</v>
      </c>
      <c r="E20" s="48">
        <v>115.15</v>
      </c>
      <c r="F20" s="48">
        <v>115.15</v>
      </c>
      <c r="G20" s="48">
        <v>8.75</v>
      </c>
      <c r="H20" s="48">
        <v>8.75</v>
      </c>
    </row>
    <row r="21" spans="2:8" hidden="1" x14ac:dyDescent="0.25">
      <c r="B21" s="51">
        <v>1</v>
      </c>
      <c r="C21" s="52">
        <v>301</v>
      </c>
      <c r="D21" s="51" t="s">
        <v>28</v>
      </c>
      <c r="E21" s="53">
        <v>416.02</v>
      </c>
      <c r="F21" s="53">
        <v>416.02</v>
      </c>
      <c r="G21" s="36" t="s">
        <v>351</v>
      </c>
      <c r="H21" s="36" t="s">
        <v>351</v>
      </c>
    </row>
    <row r="22" spans="2:8" x14ac:dyDescent="0.25">
      <c r="B22" s="28">
        <v>1</v>
      </c>
      <c r="C22" s="29">
        <v>791</v>
      </c>
      <c r="D22" s="28" t="s">
        <v>30</v>
      </c>
      <c r="E22" s="36">
        <v>630</v>
      </c>
      <c r="F22" s="37">
        <v>1312.86</v>
      </c>
      <c r="G22" s="36">
        <v>6.25</v>
      </c>
      <c r="H22" s="36">
        <v>22.5</v>
      </c>
    </row>
    <row r="23" spans="2:8" x14ac:dyDescent="0.25">
      <c r="B23" s="28">
        <v>1</v>
      </c>
      <c r="C23" s="29">
        <v>1027</v>
      </c>
      <c r="D23" s="28" t="s">
        <v>31</v>
      </c>
      <c r="E23" s="36">
        <v>4685.3500000000004</v>
      </c>
      <c r="F23" s="37">
        <v>4548.5799999999972</v>
      </c>
      <c r="G23" s="36" t="s">
        <v>351</v>
      </c>
      <c r="H23" s="36" t="s">
        <v>351</v>
      </c>
    </row>
    <row r="24" spans="2:8" x14ac:dyDescent="0.25">
      <c r="B24" s="28">
        <v>1</v>
      </c>
      <c r="C24" s="29">
        <v>1018</v>
      </c>
      <c r="D24" s="28" t="s">
        <v>34</v>
      </c>
      <c r="E24" s="36">
        <v>3588.13</v>
      </c>
      <c r="F24" s="37">
        <v>3706.73</v>
      </c>
      <c r="G24" s="36" t="s">
        <v>351</v>
      </c>
      <c r="H24" s="36" t="s">
        <v>351</v>
      </c>
    </row>
    <row r="25" spans="2:8" x14ac:dyDescent="0.25">
      <c r="B25" s="28">
        <v>1</v>
      </c>
      <c r="C25" s="29">
        <v>206</v>
      </c>
      <c r="D25" s="28" t="s">
        <v>36</v>
      </c>
      <c r="E25" s="36">
        <v>446.53</v>
      </c>
      <c r="F25" s="37">
        <v>145.16999999999999</v>
      </c>
      <c r="G25" s="36" t="s">
        <v>351</v>
      </c>
      <c r="H25" s="36" t="s">
        <v>351</v>
      </c>
    </row>
    <row r="26" spans="2:8" x14ac:dyDescent="0.25">
      <c r="B26" s="28">
        <v>1</v>
      </c>
      <c r="C26" s="29">
        <v>358</v>
      </c>
      <c r="D26" s="28" t="s">
        <v>37</v>
      </c>
      <c r="E26" s="36">
        <v>456.94</v>
      </c>
      <c r="F26" s="37">
        <v>342.38</v>
      </c>
      <c r="G26" s="36">
        <v>21.25</v>
      </c>
      <c r="H26" s="36">
        <v>16.25</v>
      </c>
    </row>
    <row r="27" spans="2:8" x14ac:dyDescent="0.25">
      <c r="B27" s="28">
        <v>1</v>
      </c>
      <c r="C27" s="29">
        <v>589</v>
      </c>
      <c r="D27" s="28" t="s">
        <v>38</v>
      </c>
      <c r="E27" s="36">
        <v>379.2</v>
      </c>
      <c r="F27" s="37">
        <v>231.36</v>
      </c>
      <c r="G27" s="36">
        <v>87.5</v>
      </c>
      <c r="H27" s="36">
        <v>57.5</v>
      </c>
    </row>
    <row r="28" spans="2:8" x14ac:dyDescent="0.25">
      <c r="B28" s="28">
        <v>1</v>
      </c>
      <c r="C28" s="29">
        <v>366</v>
      </c>
      <c r="D28" s="28" t="s">
        <v>39</v>
      </c>
      <c r="E28" s="36">
        <v>228.06</v>
      </c>
      <c r="F28" s="37">
        <v>112.91</v>
      </c>
      <c r="G28" s="36" t="s">
        <v>351</v>
      </c>
      <c r="H28" s="36" t="s">
        <v>351</v>
      </c>
    </row>
    <row r="29" spans="2:8" x14ac:dyDescent="0.25">
      <c r="B29" s="28">
        <v>1</v>
      </c>
      <c r="C29" s="29">
        <v>822</v>
      </c>
      <c r="D29" s="28" t="s">
        <v>41</v>
      </c>
      <c r="E29" s="36">
        <v>703.82</v>
      </c>
      <c r="F29" s="37">
        <v>539.31999999999994</v>
      </c>
      <c r="G29" s="36" t="s">
        <v>351</v>
      </c>
      <c r="H29" s="36" t="s">
        <v>351</v>
      </c>
    </row>
    <row r="30" spans="2:8" x14ac:dyDescent="0.25">
      <c r="B30" s="28">
        <v>1</v>
      </c>
      <c r="C30" s="29">
        <v>1003</v>
      </c>
      <c r="D30" s="28" t="s">
        <v>43</v>
      </c>
      <c r="E30" s="36">
        <v>1264.21</v>
      </c>
      <c r="F30" s="37">
        <v>1116.3700000000001</v>
      </c>
      <c r="G30" s="36">
        <v>30</v>
      </c>
      <c r="H30" s="36">
        <v>46.25</v>
      </c>
    </row>
    <row r="31" spans="2:8" x14ac:dyDescent="0.25">
      <c r="B31" s="28">
        <v>1</v>
      </c>
      <c r="C31" s="29">
        <v>903</v>
      </c>
      <c r="D31" s="28" t="s">
        <v>45</v>
      </c>
      <c r="E31" s="36">
        <v>229.34</v>
      </c>
      <c r="F31" s="37">
        <v>64.84</v>
      </c>
      <c r="G31" s="36" t="s">
        <v>351</v>
      </c>
      <c r="H31" s="36" t="s">
        <v>351</v>
      </c>
    </row>
    <row r="32" spans="2:8" x14ac:dyDescent="0.25">
      <c r="B32" s="28">
        <v>1</v>
      </c>
      <c r="C32" s="29">
        <v>792</v>
      </c>
      <c r="D32" s="28" t="s">
        <v>301</v>
      </c>
      <c r="E32" s="36">
        <v>287.33999999999997</v>
      </c>
      <c r="F32" s="37">
        <v>122.64</v>
      </c>
      <c r="G32" s="36">
        <v>7.5</v>
      </c>
      <c r="H32" s="36">
        <v>7.5</v>
      </c>
    </row>
    <row r="33" spans="2:8" x14ac:dyDescent="0.25">
      <c r="B33" s="28">
        <v>1</v>
      </c>
      <c r="C33" s="29">
        <v>634</v>
      </c>
      <c r="D33" s="28" t="s">
        <v>48</v>
      </c>
      <c r="E33" s="36">
        <v>245.15</v>
      </c>
      <c r="F33" s="37">
        <v>256.42</v>
      </c>
      <c r="G33" s="36" t="s">
        <v>351</v>
      </c>
      <c r="H33" s="36" t="s">
        <v>351</v>
      </c>
    </row>
    <row r="34" spans="2:8" x14ac:dyDescent="0.25">
      <c r="B34" s="28">
        <v>1</v>
      </c>
      <c r="C34" s="29">
        <v>664</v>
      </c>
      <c r="D34" s="28" t="s">
        <v>49</v>
      </c>
      <c r="E34" s="36">
        <v>4947.6099999999997</v>
      </c>
      <c r="F34" s="37">
        <v>4684.8599999999997</v>
      </c>
      <c r="G34" s="36" t="s">
        <v>351</v>
      </c>
      <c r="H34" s="36" t="s">
        <v>351</v>
      </c>
    </row>
    <row r="35" spans="2:8" hidden="1" x14ac:dyDescent="0.25">
      <c r="B35" s="51">
        <v>1</v>
      </c>
      <c r="C35" s="52">
        <v>580</v>
      </c>
      <c r="D35" s="51" t="s">
        <v>50</v>
      </c>
      <c r="E35" s="53">
        <v>375.82</v>
      </c>
      <c r="F35" s="53">
        <v>375.82000000000005</v>
      </c>
      <c r="G35" s="36">
        <v>2.5</v>
      </c>
      <c r="H35" s="36">
        <v>2.5</v>
      </c>
    </row>
    <row r="36" spans="2:8" x14ac:dyDescent="0.25">
      <c r="B36" s="28">
        <v>1</v>
      </c>
      <c r="C36" s="29">
        <v>225</v>
      </c>
      <c r="D36" s="28" t="s">
        <v>51</v>
      </c>
      <c r="E36" s="36">
        <v>906.24</v>
      </c>
      <c r="F36" s="37">
        <v>678.92000000000007</v>
      </c>
      <c r="G36" s="36">
        <v>27.5</v>
      </c>
      <c r="H36" s="36">
        <v>27.5</v>
      </c>
    </row>
    <row r="37" spans="2:8" x14ac:dyDescent="0.25">
      <c r="B37" s="28">
        <v>1</v>
      </c>
      <c r="C37" s="29">
        <v>1029</v>
      </c>
      <c r="D37" s="28" t="s">
        <v>53</v>
      </c>
      <c r="E37" s="36">
        <v>2934.29</v>
      </c>
      <c r="F37" s="37">
        <v>4555.17</v>
      </c>
      <c r="G37" s="36">
        <v>393.75</v>
      </c>
      <c r="H37" s="36">
        <v>282.5</v>
      </c>
    </row>
    <row r="38" spans="2:8" x14ac:dyDescent="0.25">
      <c r="B38" s="28">
        <v>1</v>
      </c>
      <c r="C38" s="29">
        <v>197</v>
      </c>
      <c r="D38" s="28" t="s">
        <v>55</v>
      </c>
      <c r="E38" s="36">
        <v>3102.1</v>
      </c>
      <c r="F38" s="37">
        <v>2380.0300000000002</v>
      </c>
      <c r="G38" s="36">
        <v>178.75</v>
      </c>
      <c r="H38" s="36">
        <v>231.25</v>
      </c>
    </row>
    <row r="39" spans="2:8" hidden="1" x14ac:dyDescent="0.25">
      <c r="B39" s="51">
        <v>1</v>
      </c>
      <c r="C39" s="52">
        <v>793</v>
      </c>
      <c r="D39" s="51" t="s">
        <v>57</v>
      </c>
      <c r="E39" s="53">
        <v>1597.17</v>
      </c>
      <c r="F39" s="53">
        <v>1597.17</v>
      </c>
      <c r="G39" s="36" t="s">
        <v>351</v>
      </c>
      <c r="H39" s="36" t="s">
        <v>351</v>
      </c>
    </row>
    <row r="40" spans="2:8" x14ac:dyDescent="0.25">
      <c r="B40" s="28">
        <v>1</v>
      </c>
      <c r="C40" s="29">
        <v>322</v>
      </c>
      <c r="D40" s="28" t="s">
        <v>58</v>
      </c>
      <c r="E40" s="36">
        <v>507.59</v>
      </c>
      <c r="F40" s="37">
        <v>993.96</v>
      </c>
      <c r="G40" s="36">
        <v>38.75</v>
      </c>
      <c r="H40" s="36">
        <v>42.5</v>
      </c>
    </row>
    <row r="41" spans="2:8" x14ac:dyDescent="0.25">
      <c r="B41" s="28">
        <v>1</v>
      </c>
      <c r="C41" s="29">
        <v>270</v>
      </c>
      <c r="D41" s="28" t="s">
        <v>303</v>
      </c>
      <c r="E41" s="36">
        <v>2380.65</v>
      </c>
      <c r="F41" s="37">
        <v>2751.5900000000006</v>
      </c>
      <c r="G41" s="36">
        <v>347.5</v>
      </c>
      <c r="H41" s="36">
        <v>280</v>
      </c>
    </row>
    <row r="42" spans="2:8" x14ac:dyDescent="0.25">
      <c r="B42" s="28">
        <v>1</v>
      </c>
      <c r="C42" s="29">
        <v>665</v>
      </c>
      <c r="D42" s="28" t="s">
        <v>60</v>
      </c>
      <c r="E42" s="36">
        <v>6287.52</v>
      </c>
      <c r="F42" s="37">
        <v>5679.4400000000005</v>
      </c>
      <c r="G42" s="36" t="s">
        <v>351</v>
      </c>
      <c r="H42" s="36" t="s">
        <v>351</v>
      </c>
    </row>
    <row r="43" spans="2:8" x14ac:dyDescent="0.25">
      <c r="B43" s="28">
        <v>1</v>
      </c>
      <c r="C43" s="29">
        <v>96</v>
      </c>
      <c r="D43" s="28" t="s">
        <v>61</v>
      </c>
      <c r="E43" s="36">
        <v>938.02</v>
      </c>
      <c r="F43" s="37">
        <v>378.13</v>
      </c>
      <c r="G43" s="36">
        <v>37.5</v>
      </c>
      <c r="H43" s="36">
        <v>7.5</v>
      </c>
    </row>
    <row r="44" spans="2:8" x14ac:dyDescent="0.25">
      <c r="B44" s="28">
        <v>1</v>
      </c>
      <c r="C44" s="29">
        <v>216</v>
      </c>
      <c r="D44" s="28" t="s">
        <v>63</v>
      </c>
      <c r="E44" s="36">
        <v>158.6</v>
      </c>
      <c r="F44" s="37">
        <v>308.88</v>
      </c>
      <c r="G44" s="36" t="s">
        <v>351</v>
      </c>
      <c r="H44" s="36" t="s">
        <v>351</v>
      </c>
    </row>
    <row r="45" spans="2:8" x14ac:dyDescent="0.25">
      <c r="B45" s="28">
        <v>1</v>
      </c>
      <c r="C45" s="29">
        <v>794</v>
      </c>
      <c r="D45" s="28" t="s">
        <v>65</v>
      </c>
      <c r="E45" s="36">
        <v>719.08</v>
      </c>
      <c r="F45" s="37">
        <v>1038.3000000000002</v>
      </c>
      <c r="G45" s="36" t="s">
        <v>351</v>
      </c>
      <c r="H45" s="36" t="s">
        <v>351</v>
      </c>
    </row>
    <row r="46" spans="2:8" x14ac:dyDescent="0.25">
      <c r="B46" s="28">
        <v>1</v>
      </c>
      <c r="C46" s="29">
        <v>739</v>
      </c>
      <c r="D46" s="28" t="s">
        <v>66</v>
      </c>
      <c r="E46" s="36">
        <v>500.03</v>
      </c>
      <c r="F46" s="37">
        <v>157.62</v>
      </c>
      <c r="G46" s="36">
        <v>18.75</v>
      </c>
      <c r="H46" s="36">
        <v>10</v>
      </c>
    </row>
    <row r="47" spans="2:8" x14ac:dyDescent="0.25">
      <c r="B47" s="28">
        <v>1</v>
      </c>
      <c r="C47" s="29">
        <v>286</v>
      </c>
      <c r="D47" s="28" t="s">
        <v>67</v>
      </c>
      <c r="E47" s="36">
        <v>133.97999999999999</v>
      </c>
      <c r="F47" s="37" t="s">
        <v>351</v>
      </c>
      <c r="G47" s="36" t="s">
        <v>351</v>
      </c>
      <c r="H47" s="36" t="s">
        <v>351</v>
      </c>
    </row>
    <row r="48" spans="2:8" x14ac:dyDescent="0.25">
      <c r="B48" s="28">
        <v>1</v>
      </c>
      <c r="C48" s="29">
        <v>851</v>
      </c>
      <c r="D48" s="28" t="s">
        <v>68</v>
      </c>
      <c r="E48" s="36">
        <v>6758.04</v>
      </c>
      <c r="F48" s="37">
        <v>9593.6299999999992</v>
      </c>
      <c r="G48" s="36">
        <v>30</v>
      </c>
      <c r="H48" s="36">
        <v>60</v>
      </c>
    </row>
    <row r="49" spans="2:8" hidden="1" x14ac:dyDescent="0.25">
      <c r="B49" s="51">
        <v>1</v>
      </c>
      <c r="C49" s="52">
        <v>581</v>
      </c>
      <c r="D49" s="51" t="s">
        <v>69</v>
      </c>
      <c r="E49" s="53">
        <v>657.46</v>
      </c>
      <c r="F49" s="53">
        <v>657.46</v>
      </c>
      <c r="G49" s="36" t="s">
        <v>351</v>
      </c>
      <c r="H49" s="36" t="s">
        <v>351</v>
      </c>
    </row>
    <row r="50" spans="2:8" x14ac:dyDescent="0.25">
      <c r="B50" s="28">
        <v>1</v>
      </c>
      <c r="C50" s="29">
        <v>681</v>
      </c>
      <c r="D50" s="28" t="s">
        <v>70</v>
      </c>
      <c r="E50" s="36">
        <v>2797.67</v>
      </c>
      <c r="F50" s="37">
        <v>4298.29</v>
      </c>
      <c r="G50" s="36" t="s">
        <v>351</v>
      </c>
      <c r="H50" s="36" t="s">
        <v>351</v>
      </c>
    </row>
    <row r="51" spans="2:8" x14ac:dyDescent="0.25">
      <c r="B51" s="28">
        <v>1</v>
      </c>
      <c r="C51" s="29">
        <v>103</v>
      </c>
      <c r="D51" s="28" t="s">
        <v>71</v>
      </c>
      <c r="E51" s="36">
        <v>371.38</v>
      </c>
      <c r="F51" s="37">
        <v>308.48</v>
      </c>
      <c r="G51" s="36">
        <v>10</v>
      </c>
      <c r="H51" s="36">
        <v>10</v>
      </c>
    </row>
    <row r="52" spans="2:8" x14ac:dyDescent="0.25">
      <c r="B52" s="28">
        <v>1</v>
      </c>
      <c r="C52" s="29">
        <v>781</v>
      </c>
      <c r="D52" s="28" t="s">
        <v>72</v>
      </c>
      <c r="E52" s="36">
        <v>146.16</v>
      </c>
      <c r="F52" s="37">
        <v>542.49</v>
      </c>
      <c r="G52" s="36" t="s">
        <v>351</v>
      </c>
      <c r="H52" s="36" t="s">
        <v>351</v>
      </c>
    </row>
    <row r="53" spans="2:8" x14ac:dyDescent="0.25">
      <c r="B53" s="28">
        <v>1</v>
      </c>
      <c r="C53" s="29">
        <v>1025</v>
      </c>
      <c r="D53" s="28" t="s">
        <v>73</v>
      </c>
      <c r="E53" s="36">
        <v>550.37</v>
      </c>
      <c r="F53" s="37">
        <v>368.14</v>
      </c>
      <c r="G53" s="36" t="s">
        <v>351</v>
      </c>
      <c r="H53" s="36" t="s">
        <v>351</v>
      </c>
    </row>
    <row r="54" spans="2:8" x14ac:dyDescent="0.25">
      <c r="B54" s="28">
        <v>1</v>
      </c>
      <c r="C54" s="29">
        <v>276</v>
      </c>
      <c r="D54" s="28" t="s">
        <v>304</v>
      </c>
      <c r="E54" s="36" t="s">
        <v>351</v>
      </c>
      <c r="F54" s="37" t="s">
        <v>351</v>
      </c>
      <c r="G54" s="36" t="s">
        <v>351</v>
      </c>
      <c r="H54" s="36" t="s">
        <v>351</v>
      </c>
    </row>
    <row r="55" spans="2:8" x14ac:dyDescent="0.25">
      <c r="B55" s="28">
        <v>1</v>
      </c>
      <c r="C55" s="29">
        <v>852</v>
      </c>
      <c r="D55" s="28" t="s">
        <v>76</v>
      </c>
      <c r="E55" s="36">
        <v>486.06</v>
      </c>
      <c r="F55" s="37">
        <v>163.22</v>
      </c>
      <c r="G55" s="36" t="s">
        <v>351</v>
      </c>
      <c r="H55" s="36" t="s">
        <v>351</v>
      </c>
    </row>
    <row r="56" spans="2:8" x14ac:dyDescent="0.25">
      <c r="B56" s="28">
        <v>1</v>
      </c>
      <c r="C56" s="29">
        <v>217</v>
      </c>
      <c r="D56" s="28" t="s">
        <v>77</v>
      </c>
      <c r="E56" s="36">
        <v>120.84</v>
      </c>
      <c r="F56" s="37">
        <v>48.39</v>
      </c>
      <c r="G56" s="36" t="s">
        <v>351</v>
      </c>
      <c r="H56" s="36" t="s">
        <v>351</v>
      </c>
    </row>
    <row r="57" spans="2:8" x14ac:dyDescent="0.25">
      <c r="B57" s="28">
        <v>1</v>
      </c>
      <c r="C57" s="29">
        <v>1168</v>
      </c>
      <c r="D57" s="28" t="s">
        <v>78</v>
      </c>
      <c r="E57" s="36" t="s">
        <v>351</v>
      </c>
      <c r="F57" s="37" t="s">
        <v>351</v>
      </c>
      <c r="G57" s="36" t="s">
        <v>351</v>
      </c>
      <c r="H57" s="36" t="s">
        <v>351</v>
      </c>
    </row>
    <row r="58" spans="2:8" x14ac:dyDescent="0.25">
      <c r="B58" s="28">
        <v>1</v>
      </c>
      <c r="C58" s="29">
        <v>426</v>
      </c>
      <c r="D58" s="28" t="s">
        <v>79</v>
      </c>
      <c r="E58" s="36">
        <v>1379.4</v>
      </c>
      <c r="F58" s="37">
        <v>744.87</v>
      </c>
      <c r="G58" s="36" t="s">
        <v>351</v>
      </c>
      <c r="H58" s="36" t="s">
        <v>351</v>
      </c>
    </row>
    <row r="59" spans="2:8" x14ac:dyDescent="0.25">
      <c r="B59" s="28">
        <v>1</v>
      </c>
      <c r="C59" s="29">
        <v>1342</v>
      </c>
      <c r="D59" s="28" t="s">
        <v>305</v>
      </c>
      <c r="E59" s="36" t="s">
        <v>351</v>
      </c>
      <c r="F59" s="37" t="s">
        <v>351</v>
      </c>
      <c r="G59" s="36" t="s">
        <v>351</v>
      </c>
      <c r="H59" s="36" t="s">
        <v>351</v>
      </c>
    </row>
    <row r="60" spans="2:8" x14ac:dyDescent="0.25">
      <c r="B60" s="28">
        <v>1</v>
      </c>
      <c r="C60" s="29">
        <v>393</v>
      </c>
      <c r="D60" s="28" t="s">
        <v>83</v>
      </c>
      <c r="E60" s="36">
        <v>478.1</v>
      </c>
      <c r="F60" s="37">
        <v>295.39999999999998</v>
      </c>
      <c r="G60" s="36">
        <v>2.5</v>
      </c>
      <c r="H60" s="36">
        <v>3.75</v>
      </c>
    </row>
    <row r="61" spans="2:8" x14ac:dyDescent="0.25">
      <c r="B61" s="28">
        <v>1</v>
      </c>
      <c r="C61" s="29">
        <v>367</v>
      </c>
      <c r="D61" s="28" t="s">
        <v>84</v>
      </c>
      <c r="E61" s="36">
        <v>624.24</v>
      </c>
      <c r="F61" s="37">
        <v>459.74</v>
      </c>
      <c r="G61" s="36" t="s">
        <v>351</v>
      </c>
      <c r="H61" s="36" t="s">
        <v>351</v>
      </c>
    </row>
    <row r="62" spans="2:8" x14ac:dyDescent="0.25">
      <c r="B62" s="28">
        <v>1</v>
      </c>
      <c r="C62" s="29">
        <v>356</v>
      </c>
      <c r="D62" s="28" t="s">
        <v>85</v>
      </c>
      <c r="E62" s="36">
        <v>1171.1500000000001</v>
      </c>
      <c r="F62" s="37">
        <v>1250.44</v>
      </c>
      <c r="G62" s="36" t="s">
        <v>351</v>
      </c>
      <c r="H62" s="36" t="s">
        <v>351</v>
      </c>
    </row>
    <row r="63" spans="2:8" x14ac:dyDescent="0.25">
      <c r="B63" s="28">
        <v>1</v>
      </c>
      <c r="C63" s="29">
        <v>1013</v>
      </c>
      <c r="D63" s="28" t="s">
        <v>307</v>
      </c>
      <c r="E63" s="36">
        <v>344.49</v>
      </c>
      <c r="F63" s="37">
        <v>198.45</v>
      </c>
      <c r="G63" s="36">
        <v>5</v>
      </c>
      <c r="H63" s="36" t="s">
        <v>351</v>
      </c>
    </row>
    <row r="64" spans="2:8" x14ac:dyDescent="0.25">
      <c r="B64" s="28">
        <v>1</v>
      </c>
      <c r="C64" s="29">
        <v>323</v>
      </c>
      <c r="D64" s="28" t="s">
        <v>89</v>
      </c>
      <c r="E64" s="36">
        <v>148.05000000000001</v>
      </c>
      <c r="F64" s="37">
        <v>109.44</v>
      </c>
      <c r="G64" s="36" t="s">
        <v>351</v>
      </c>
      <c r="H64" s="36" t="s">
        <v>351</v>
      </c>
    </row>
    <row r="65" spans="2:8" x14ac:dyDescent="0.25">
      <c r="B65" s="28">
        <v>1</v>
      </c>
      <c r="C65" s="29">
        <v>368</v>
      </c>
      <c r="D65" s="28" t="s">
        <v>91</v>
      </c>
      <c r="E65" s="36">
        <v>400.94</v>
      </c>
      <c r="F65" s="37">
        <v>277.74</v>
      </c>
      <c r="G65" s="36" t="s">
        <v>351</v>
      </c>
      <c r="H65" s="36" t="s">
        <v>351</v>
      </c>
    </row>
    <row r="66" spans="2:8" x14ac:dyDescent="0.25">
      <c r="B66" s="28">
        <v>1</v>
      </c>
      <c r="C66" s="29">
        <v>332</v>
      </c>
      <c r="D66" s="28" t="s">
        <v>92</v>
      </c>
      <c r="E66" s="36">
        <v>7244.57</v>
      </c>
      <c r="F66" s="37">
        <v>4541.8100000000013</v>
      </c>
      <c r="G66" s="36">
        <v>8.75</v>
      </c>
      <c r="H66" s="36">
        <v>8.75</v>
      </c>
    </row>
    <row r="67" spans="2:8" x14ac:dyDescent="0.25">
      <c r="B67" s="28">
        <v>1</v>
      </c>
      <c r="C67" s="29">
        <v>1019</v>
      </c>
      <c r="D67" s="28" t="s">
        <v>96</v>
      </c>
      <c r="E67" s="36">
        <v>6054.22</v>
      </c>
      <c r="F67" s="37">
        <v>5738.5899999999992</v>
      </c>
      <c r="G67" s="36" t="s">
        <v>351</v>
      </c>
      <c r="H67" s="36" t="s">
        <v>351</v>
      </c>
    </row>
    <row r="68" spans="2:8" x14ac:dyDescent="0.25">
      <c r="B68" s="28">
        <v>1</v>
      </c>
      <c r="C68" s="29">
        <v>264</v>
      </c>
      <c r="D68" s="28" t="s">
        <v>97</v>
      </c>
      <c r="E68" s="36">
        <v>82.25</v>
      </c>
      <c r="F68" s="37">
        <v>324.33</v>
      </c>
      <c r="G68" s="36" t="s">
        <v>351</v>
      </c>
      <c r="H68" s="36" t="s">
        <v>351</v>
      </c>
    </row>
    <row r="69" spans="2:8" x14ac:dyDescent="0.25">
      <c r="B69" s="28">
        <v>1</v>
      </c>
      <c r="C69" s="29">
        <v>330</v>
      </c>
      <c r="D69" s="28" t="s">
        <v>309</v>
      </c>
      <c r="E69" s="36">
        <v>1242.83</v>
      </c>
      <c r="F69" s="37">
        <v>1348.4300000000003</v>
      </c>
      <c r="G69" s="36" t="s">
        <v>351</v>
      </c>
      <c r="H69" s="36" t="s">
        <v>351</v>
      </c>
    </row>
    <row r="70" spans="2:8" hidden="1" x14ac:dyDescent="0.25">
      <c r="B70" s="51">
        <v>1</v>
      </c>
      <c r="C70" s="52">
        <v>333</v>
      </c>
      <c r="D70" s="51" t="s">
        <v>101</v>
      </c>
      <c r="E70" s="53">
        <v>164.5</v>
      </c>
      <c r="F70" s="53">
        <v>164.5</v>
      </c>
      <c r="G70" s="36" t="s">
        <v>351</v>
      </c>
      <c r="H70" s="36" t="s">
        <v>351</v>
      </c>
    </row>
    <row r="71" spans="2:8" x14ac:dyDescent="0.25">
      <c r="B71" s="28">
        <v>1</v>
      </c>
      <c r="C71" s="29">
        <v>827</v>
      </c>
      <c r="D71" s="28" t="s">
        <v>102</v>
      </c>
      <c r="E71" s="36">
        <v>373.9</v>
      </c>
      <c r="F71" s="37">
        <v>405.64</v>
      </c>
      <c r="G71" s="36" t="s">
        <v>351</v>
      </c>
      <c r="H71" s="36" t="s">
        <v>351</v>
      </c>
    </row>
    <row r="72" spans="2:8" x14ac:dyDescent="0.25">
      <c r="B72" s="28">
        <v>1</v>
      </c>
      <c r="C72" s="29">
        <v>1020</v>
      </c>
      <c r="D72" s="28" t="s">
        <v>104</v>
      </c>
      <c r="E72" s="36">
        <v>35825.230000000003</v>
      </c>
      <c r="F72" s="37">
        <v>38848.450000000026</v>
      </c>
      <c r="G72" s="36">
        <v>122.5</v>
      </c>
      <c r="H72" s="36">
        <v>3046.25</v>
      </c>
    </row>
    <row r="73" spans="2:8" hidden="1" x14ac:dyDescent="0.25">
      <c r="B73" s="51">
        <v>1</v>
      </c>
      <c r="C73" s="52">
        <v>199</v>
      </c>
      <c r="D73" s="51" t="s">
        <v>105</v>
      </c>
      <c r="E73" s="53">
        <v>7609.9</v>
      </c>
      <c r="F73" s="53">
        <v>7609.9</v>
      </c>
      <c r="G73" s="36" t="s">
        <v>351</v>
      </c>
      <c r="H73" s="36" t="s">
        <v>351</v>
      </c>
    </row>
    <row r="74" spans="2:8" x14ac:dyDescent="0.25">
      <c r="B74" s="28">
        <v>1</v>
      </c>
      <c r="C74" s="29">
        <v>853</v>
      </c>
      <c r="D74" s="28" t="s">
        <v>106</v>
      </c>
      <c r="E74" s="36">
        <v>742.14</v>
      </c>
      <c r="F74" s="37">
        <v>368.54999999999995</v>
      </c>
      <c r="G74" s="36">
        <v>66.25</v>
      </c>
      <c r="H74" s="36">
        <v>61.25</v>
      </c>
    </row>
    <row r="75" spans="2:8" x14ac:dyDescent="0.25">
      <c r="B75" s="28">
        <v>1</v>
      </c>
      <c r="C75" s="29">
        <v>222</v>
      </c>
      <c r="D75" s="28" t="s">
        <v>108</v>
      </c>
      <c r="E75" s="36">
        <v>5002.3500000000004</v>
      </c>
      <c r="F75" s="37">
        <v>4420.3500000000004</v>
      </c>
      <c r="G75" s="36">
        <v>202.5</v>
      </c>
      <c r="H75" s="36">
        <v>117.5</v>
      </c>
    </row>
    <row r="76" spans="2:8" x14ac:dyDescent="0.25">
      <c r="B76" s="28">
        <v>1</v>
      </c>
      <c r="C76" s="29">
        <v>904</v>
      </c>
      <c r="D76" s="28" t="s">
        <v>109</v>
      </c>
      <c r="E76" s="36">
        <v>506.38</v>
      </c>
      <c r="F76" s="37">
        <v>446.32000000000005</v>
      </c>
      <c r="G76" s="36">
        <v>93.75</v>
      </c>
      <c r="H76" s="36">
        <v>30</v>
      </c>
    </row>
    <row r="77" spans="2:8" x14ac:dyDescent="0.25">
      <c r="B77" s="28">
        <v>1</v>
      </c>
      <c r="C77" s="29">
        <v>262</v>
      </c>
      <c r="D77" s="28" t="s">
        <v>110</v>
      </c>
      <c r="E77" s="36">
        <v>1227.3399999999999</v>
      </c>
      <c r="F77" s="37">
        <v>779.82999999999993</v>
      </c>
      <c r="G77" s="36">
        <v>28.75</v>
      </c>
      <c r="H77" s="36" t="s">
        <v>351</v>
      </c>
    </row>
    <row r="78" spans="2:8" x14ac:dyDescent="0.25">
      <c r="B78" s="28">
        <v>1</v>
      </c>
      <c r="C78" s="29">
        <v>798</v>
      </c>
      <c r="D78" s="28" t="s">
        <v>112</v>
      </c>
      <c r="E78" s="36">
        <v>661.74</v>
      </c>
      <c r="F78" s="37">
        <v>762.3900000000001</v>
      </c>
      <c r="G78" s="36">
        <v>20</v>
      </c>
      <c r="H78" s="36">
        <v>33.75</v>
      </c>
    </row>
    <row r="79" spans="2:8" x14ac:dyDescent="0.25">
      <c r="B79" s="28">
        <v>1</v>
      </c>
      <c r="C79" s="29">
        <v>671</v>
      </c>
      <c r="D79" s="28" t="s">
        <v>114</v>
      </c>
      <c r="E79" s="36">
        <v>2776.12</v>
      </c>
      <c r="F79" s="37">
        <v>1355.13</v>
      </c>
      <c r="G79" s="36" t="s">
        <v>351</v>
      </c>
      <c r="H79" s="36" t="s">
        <v>351</v>
      </c>
    </row>
    <row r="80" spans="2:8" hidden="1" x14ac:dyDescent="0.25">
      <c r="B80" s="51">
        <v>1</v>
      </c>
      <c r="C80" s="52">
        <v>824</v>
      </c>
      <c r="D80" s="51" t="s">
        <v>115</v>
      </c>
      <c r="E80" s="53">
        <v>129.04</v>
      </c>
      <c r="F80" s="53">
        <v>129.04</v>
      </c>
      <c r="G80" s="36" t="s">
        <v>351</v>
      </c>
      <c r="H80" s="36" t="s">
        <v>351</v>
      </c>
    </row>
    <row r="81" spans="2:8" x14ac:dyDescent="0.25">
      <c r="B81" s="28">
        <v>1</v>
      </c>
      <c r="C81" s="29">
        <v>887</v>
      </c>
      <c r="D81" s="28" t="s">
        <v>117</v>
      </c>
      <c r="E81" s="36">
        <v>346.14</v>
      </c>
      <c r="F81" s="37">
        <v>359.34000000000003</v>
      </c>
      <c r="G81" s="36" t="s">
        <v>351</v>
      </c>
      <c r="H81" s="36" t="s">
        <v>351</v>
      </c>
    </row>
    <row r="82" spans="2:8" x14ac:dyDescent="0.25">
      <c r="B82" s="28">
        <v>1</v>
      </c>
      <c r="C82" s="29">
        <v>324</v>
      </c>
      <c r="D82" s="28" t="s">
        <v>118</v>
      </c>
      <c r="E82" s="36" t="s">
        <v>351</v>
      </c>
      <c r="F82" s="37" t="s">
        <v>351</v>
      </c>
      <c r="G82" s="36" t="s">
        <v>351</v>
      </c>
      <c r="H82" s="36" t="s">
        <v>351</v>
      </c>
    </row>
    <row r="83" spans="2:8" x14ac:dyDescent="0.25">
      <c r="B83" s="28">
        <v>1</v>
      </c>
      <c r="C83" s="29">
        <v>888</v>
      </c>
      <c r="D83" s="28" t="s">
        <v>119</v>
      </c>
      <c r="E83" s="36">
        <v>303.14</v>
      </c>
      <c r="F83" s="37">
        <v>161.34</v>
      </c>
      <c r="G83" s="36" t="s">
        <v>351</v>
      </c>
      <c r="H83" s="36" t="s">
        <v>351</v>
      </c>
    </row>
    <row r="84" spans="2:8" x14ac:dyDescent="0.25">
      <c r="B84" s="28">
        <v>1</v>
      </c>
      <c r="C84" s="29">
        <v>1179</v>
      </c>
      <c r="D84" s="28" t="s">
        <v>120</v>
      </c>
      <c r="E84" s="36">
        <v>1387.23</v>
      </c>
      <c r="F84" s="37">
        <v>1055.1500000000001</v>
      </c>
      <c r="G84" s="36" t="s">
        <v>351</v>
      </c>
      <c r="H84" s="36" t="s">
        <v>351</v>
      </c>
    </row>
    <row r="85" spans="2:8" hidden="1" x14ac:dyDescent="0.25">
      <c r="B85" s="51">
        <v>1</v>
      </c>
      <c r="C85" s="52">
        <v>597</v>
      </c>
      <c r="D85" s="51" t="s">
        <v>121</v>
      </c>
      <c r="E85" s="53">
        <v>526.09</v>
      </c>
      <c r="F85" s="53">
        <v>526.09</v>
      </c>
      <c r="G85" s="36" t="s">
        <v>351</v>
      </c>
      <c r="H85" s="36" t="s">
        <v>351</v>
      </c>
    </row>
    <row r="86" spans="2:8" x14ac:dyDescent="0.25">
      <c r="B86" s="28">
        <v>1</v>
      </c>
      <c r="C86" s="29">
        <v>280</v>
      </c>
      <c r="D86" s="28" t="s">
        <v>122</v>
      </c>
      <c r="E86" s="36">
        <v>4686.75</v>
      </c>
      <c r="F86" s="37">
        <v>1570.4699999999998</v>
      </c>
      <c r="G86" s="36">
        <v>628.75</v>
      </c>
      <c r="H86" s="36">
        <v>730</v>
      </c>
    </row>
    <row r="87" spans="2:8" hidden="1" x14ac:dyDescent="0.25">
      <c r="B87" s="51">
        <v>1</v>
      </c>
      <c r="C87" s="52">
        <v>666</v>
      </c>
      <c r="D87" s="51" t="s">
        <v>123</v>
      </c>
      <c r="E87" s="53">
        <v>2571.15</v>
      </c>
      <c r="F87" s="53">
        <v>2571.1499999999996</v>
      </c>
      <c r="G87" s="36" t="s">
        <v>351</v>
      </c>
      <c r="H87" s="36" t="s">
        <v>351</v>
      </c>
    </row>
    <row r="88" spans="2:8" x14ac:dyDescent="0.25">
      <c r="B88" s="28">
        <v>1</v>
      </c>
      <c r="C88" s="29">
        <v>1021</v>
      </c>
      <c r="D88" s="28" t="s">
        <v>312</v>
      </c>
      <c r="E88" s="36">
        <v>1549.27</v>
      </c>
      <c r="F88" s="37">
        <v>1379.33</v>
      </c>
      <c r="G88" s="36" t="s">
        <v>351</v>
      </c>
      <c r="H88" s="36" t="s">
        <v>351</v>
      </c>
    </row>
    <row r="89" spans="2:8" x14ac:dyDescent="0.25">
      <c r="B89" s="28">
        <v>1</v>
      </c>
      <c r="C89" s="29">
        <v>4955</v>
      </c>
      <c r="D89" s="28" t="s">
        <v>125</v>
      </c>
      <c r="E89" s="36">
        <v>3066.25</v>
      </c>
      <c r="F89" s="37">
        <v>2334.94</v>
      </c>
      <c r="G89" s="36">
        <v>217.5</v>
      </c>
      <c r="H89" s="36">
        <v>276.25</v>
      </c>
    </row>
    <row r="90" spans="2:8" x14ac:dyDescent="0.25">
      <c r="B90" s="28">
        <v>1</v>
      </c>
      <c r="C90" s="29">
        <v>740</v>
      </c>
      <c r="D90" s="28" t="s">
        <v>126</v>
      </c>
      <c r="E90" s="36">
        <v>3472.05</v>
      </c>
      <c r="F90" s="37">
        <v>2143.8000000000002</v>
      </c>
      <c r="G90" s="36" t="s">
        <v>351</v>
      </c>
      <c r="H90" s="36" t="s">
        <v>351</v>
      </c>
    </row>
    <row r="91" spans="2:8" x14ac:dyDescent="0.25">
      <c r="B91" s="28">
        <v>1</v>
      </c>
      <c r="C91" s="29">
        <v>435</v>
      </c>
      <c r="D91" s="28" t="s">
        <v>127</v>
      </c>
      <c r="E91" s="36">
        <v>626.1</v>
      </c>
      <c r="F91" s="37">
        <v>484.19999999999993</v>
      </c>
      <c r="G91" s="36" t="s">
        <v>351</v>
      </c>
      <c r="H91" s="36" t="s">
        <v>351</v>
      </c>
    </row>
    <row r="92" spans="2:8" x14ac:dyDescent="0.25">
      <c r="B92" s="28">
        <v>1</v>
      </c>
      <c r="C92" s="29">
        <v>218</v>
      </c>
      <c r="D92" s="28" t="s">
        <v>128</v>
      </c>
      <c r="E92" s="36">
        <v>377.54</v>
      </c>
      <c r="F92" s="37">
        <v>114.76</v>
      </c>
      <c r="G92" s="36">
        <v>5</v>
      </c>
      <c r="H92" s="36">
        <v>1.25</v>
      </c>
    </row>
    <row r="93" spans="2:8" x14ac:dyDescent="0.25">
      <c r="B93" s="28">
        <v>1</v>
      </c>
      <c r="C93" s="29">
        <v>797</v>
      </c>
      <c r="D93" s="28" t="s">
        <v>129</v>
      </c>
      <c r="E93" s="36">
        <v>215.32</v>
      </c>
      <c r="F93" s="37">
        <v>116.62</v>
      </c>
      <c r="G93" s="36" t="s">
        <v>351</v>
      </c>
      <c r="H93" s="36" t="s">
        <v>351</v>
      </c>
    </row>
    <row r="94" spans="2:8" x14ac:dyDescent="0.25">
      <c r="B94" s="28">
        <v>1</v>
      </c>
      <c r="C94" s="29">
        <v>459</v>
      </c>
      <c r="D94" s="28" t="s">
        <v>130</v>
      </c>
      <c r="E94" s="36">
        <v>158.34</v>
      </c>
      <c r="F94" s="37">
        <v>408.29999999999995</v>
      </c>
      <c r="G94" s="36">
        <v>361.25</v>
      </c>
      <c r="H94" s="36" t="s">
        <v>351</v>
      </c>
    </row>
    <row r="95" spans="2:8" x14ac:dyDescent="0.25">
      <c r="B95" s="28">
        <v>1</v>
      </c>
      <c r="C95" s="29">
        <v>183</v>
      </c>
      <c r="D95" s="28" t="s">
        <v>132</v>
      </c>
      <c r="E95" s="36">
        <v>1576.51</v>
      </c>
      <c r="F95" s="37">
        <v>716.63</v>
      </c>
      <c r="G95" s="36" t="s">
        <v>351</v>
      </c>
      <c r="H95" s="36" t="s">
        <v>351</v>
      </c>
    </row>
    <row r="96" spans="2:8" x14ac:dyDescent="0.25">
      <c r="B96" s="28">
        <v>1</v>
      </c>
      <c r="C96" s="29">
        <v>582</v>
      </c>
      <c r="D96" s="28" t="s">
        <v>135</v>
      </c>
      <c r="E96" s="36">
        <v>2783.06</v>
      </c>
      <c r="F96" s="37">
        <v>1708.62</v>
      </c>
      <c r="G96" s="36">
        <v>301.25</v>
      </c>
      <c r="H96" s="36">
        <v>110</v>
      </c>
    </row>
    <row r="97" spans="2:8" x14ac:dyDescent="0.25">
      <c r="B97" s="28">
        <v>1</v>
      </c>
      <c r="C97" s="29">
        <v>369</v>
      </c>
      <c r="D97" s="28" t="s">
        <v>136</v>
      </c>
      <c r="E97" s="36">
        <v>642.58000000000004</v>
      </c>
      <c r="F97" s="37">
        <v>439.36</v>
      </c>
      <c r="G97" s="36">
        <v>1.25</v>
      </c>
      <c r="H97" s="36">
        <v>1.25</v>
      </c>
    </row>
    <row r="98" spans="2:8" x14ac:dyDescent="0.25">
      <c r="B98" s="28">
        <v>1</v>
      </c>
      <c r="C98" s="29">
        <v>583</v>
      </c>
      <c r="D98" s="28" t="s">
        <v>313</v>
      </c>
      <c r="E98" s="36">
        <v>490.75</v>
      </c>
      <c r="F98" s="37">
        <v>326.05</v>
      </c>
      <c r="G98" s="36">
        <v>30</v>
      </c>
      <c r="H98" s="36">
        <v>30</v>
      </c>
    </row>
    <row r="99" spans="2:8" x14ac:dyDescent="0.25">
      <c r="B99" s="28">
        <v>1</v>
      </c>
      <c r="C99" s="29">
        <v>4581</v>
      </c>
      <c r="D99" s="28" t="s">
        <v>141</v>
      </c>
      <c r="E99" s="36">
        <v>34899.1</v>
      </c>
      <c r="F99" s="37">
        <v>36651.280000000006</v>
      </c>
      <c r="G99" s="36">
        <v>2782.5</v>
      </c>
      <c r="H99" s="36">
        <v>1757.5</v>
      </c>
    </row>
    <row r="100" spans="2:8" x14ac:dyDescent="0.25">
      <c r="B100" s="28">
        <v>1</v>
      </c>
      <c r="C100" s="29">
        <v>101</v>
      </c>
      <c r="D100" s="28" t="s">
        <v>142</v>
      </c>
      <c r="E100" s="36">
        <v>312.2</v>
      </c>
      <c r="F100" s="37">
        <v>308.36</v>
      </c>
      <c r="G100" s="36">
        <v>65</v>
      </c>
      <c r="H100" s="36">
        <v>40</v>
      </c>
    </row>
    <row r="101" spans="2:8" x14ac:dyDescent="0.25">
      <c r="B101" s="28">
        <v>1</v>
      </c>
      <c r="C101" s="29">
        <v>281</v>
      </c>
      <c r="D101" s="28" t="s">
        <v>143</v>
      </c>
      <c r="E101" s="36">
        <v>20697.3</v>
      </c>
      <c r="F101" s="37">
        <v>12431.35</v>
      </c>
      <c r="G101" s="36">
        <v>3805</v>
      </c>
      <c r="H101" s="36">
        <v>2611.25</v>
      </c>
    </row>
    <row r="102" spans="2:8" x14ac:dyDescent="0.25">
      <c r="B102" s="28">
        <v>1</v>
      </c>
      <c r="C102" s="29">
        <v>5361</v>
      </c>
      <c r="D102" s="28" t="s">
        <v>144</v>
      </c>
      <c r="E102" s="36" t="s">
        <v>351</v>
      </c>
      <c r="F102" s="37" t="s">
        <v>351</v>
      </c>
      <c r="G102" s="36" t="s">
        <v>351</v>
      </c>
      <c r="H102" s="36" t="s">
        <v>351</v>
      </c>
    </row>
    <row r="103" spans="2:8" x14ac:dyDescent="0.25">
      <c r="B103" s="28">
        <v>1</v>
      </c>
      <c r="C103" s="29">
        <v>584</v>
      </c>
      <c r="D103" s="28" t="s">
        <v>145</v>
      </c>
      <c r="E103" s="36">
        <v>271.3</v>
      </c>
      <c r="F103" s="37">
        <v>265.54000000000002</v>
      </c>
      <c r="G103" s="36" t="s">
        <v>351</v>
      </c>
      <c r="H103" s="36" t="s">
        <v>351</v>
      </c>
    </row>
    <row r="104" spans="2:8" x14ac:dyDescent="0.25">
      <c r="B104" s="28">
        <v>1</v>
      </c>
      <c r="C104" s="29">
        <v>635</v>
      </c>
      <c r="D104" s="28" t="s">
        <v>146</v>
      </c>
      <c r="E104" s="36">
        <v>1638.66</v>
      </c>
      <c r="F104" s="37">
        <v>1576.6900000000003</v>
      </c>
      <c r="G104" s="36" t="s">
        <v>351</v>
      </c>
      <c r="H104" s="36" t="s">
        <v>351</v>
      </c>
    </row>
    <row r="105" spans="2:8" x14ac:dyDescent="0.25">
      <c r="B105" s="28">
        <v>1</v>
      </c>
      <c r="C105" s="29">
        <v>667</v>
      </c>
      <c r="D105" s="28" t="s">
        <v>148</v>
      </c>
      <c r="E105" s="36">
        <v>4856.5600000000004</v>
      </c>
      <c r="F105" s="37">
        <v>4610.97</v>
      </c>
      <c r="G105" s="36" t="s">
        <v>351</v>
      </c>
      <c r="H105" s="36" t="s">
        <v>351</v>
      </c>
    </row>
    <row r="106" spans="2:8" x14ac:dyDescent="0.25">
      <c r="B106" s="28">
        <v>1</v>
      </c>
      <c r="C106" s="29">
        <v>683</v>
      </c>
      <c r="D106" s="28" t="s">
        <v>149</v>
      </c>
      <c r="E106" s="36">
        <v>3194.29</v>
      </c>
      <c r="F106" s="37">
        <v>3242.91</v>
      </c>
      <c r="G106" s="36" t="s">
        <v>351</v>
      </c>
      <c r="H106" s="36" t="s">
        <v>351</v>
      </c>
    </row>
    <row r="107" spans="2:8" x14ac:dyDescent="0.25">
      <c r="B107" s="28">
        <v>1</v>
      </c>
      <c r="C107" s="29">
        <v>668</v>
      </c>
      <c r="D107" s="28" t="s">
        <v>150</v>
      </c>
      <c r="E107" s="36">
        <v>1017.81</v>
      </c>
      <c r="F107" s="37">
        <v>1011.9300000000001</v>
      </c>
      <c r="G107" s="36" t="s">
        <v>351</v>
      </c>
      <c r="H107" s="36" t="s">
        <v>351</v>
      </c>
    </row>
    <row r="108" spans="2:8" x14ac:dyDescent="0.25">
      <c r="B108" s="28">
        <v>1</v>
      </c>
      <c r="C108" s="29">
        <v>1022</v>
      </c>
      <c r="D108" s="28" t="s">
        <v>317</v>
      </c>
      <c r="E108" s="36">
        <v>14960.33</v>
      </c>
      <c r="F108" s="37">
        <v>13129.930000000006</v>
      </c>
      <c r="G108" s="36">
        <v>627.5</v>
      </c>
      <c r="H108" s="36" t="s">
        <v>351</v>
      </c>
    </row>
    <row r="109" spans="2:8" hidden="1" x14ac:dyDescent="0.25">
      <c r="B109" s="51">
        <v>1</v>
      </c>
      <c r="C109" s="52">
        <v>684</v>
      </c>
      <c r="D109" s="51" t="s">
        <v>152</v>
      </c>
      <c r="E109" s="53">
        <v>326.14999999999998</v>
      </c>
      <c r="F109" s="53">
        <v>326.14999999999998</v>
      </c>
      <c r="G109" s="36" t="s">
        <v>351</v>
      </c>
      <c r="H109" s="36" t="s">
        <v>351</v>
      </c>
    </row>
    <row r="110" spans="2:8" x14ac:dyDescent="0.25">
      <c r="B110" s="28">
        <v>1</v>
      </c>
      <c r="C110" s="29">
        <v>1026</v>
      </c>
      <c r="D110" s="28" t="s">
        <v>153</v>
      </c>
      <c r="E110" s="36">
        <v>3599.35</v>
      </c>
      <c r="F110" s="37">
        <v>1984.11</v>
      </c>
      <c r="G110" s="36" t="s">
        <v>351</v>
      </c>
      <c r="H110" s="36" t="s">
        <v>351</v>
      </c>
    </row>
    <row r="111" spans="2:8" x14ac:dyDescent="0.25">
      <c r="B111" s="28">
        <v>1</v>
      </c>
      <c r="C111" s="29">
        <v>102</v>
      </c>
      <c r="D111" s="28" t="s">
        <v>157</v>
      </c>
      <c r="E111" s="36">
        <v>259.23</v>
      </c>
      <c r="F111" s="37">
        <v>259.23</v>
      </c>
      <c r="G111" s="36">
        <v>127.5</v>
      </c>
      <c r="H111" s="36">
        <v>106.25</v>
      </c>
    </row>
    <row r="112" spans="2:8" x14ac:dyDescent="0.25">
      <c r="B112" s="28">
        <v>1</v>
      </c>
      <c r="C112" s="29">
        <v>299</v>
      </c>
      <c r="D112" s="28" t="s">
        <v>158</v>
      </c>
      <c r="E112" s="36">
        <v>425.16</v>
      </c>
      <c r="F112" s="37">
        <v>799.66</v>
      </c>
      <c r="G112" s="36" t="s">
        <v>351</v>
      </c>
      <c r="H112" s="36" t="s">
        <v>351</v>
      </c>
    </row>
    <row r="113" spans="2:8" x14ac:dyDescent="0.25">
      <c r="B113" s="28">
        <v>1</v>
      </c>
      <c r="C113" s="29">
        <v>783</v>
      </c>
      <c r="D113" s="28" t="s">
        <v>160</v>
      </c>
      <c r="E113" s="36">
        <v>749.26</v>
      </c>
      <c r="F113" s="37">
        <v>958.72</v>
      </c>
      <c r="G113" s="36" t="s">
        <v>351</v>
      </c>
      <c r="H113" s="36" t="s">
        <v>351</v>
      </c>
    </row>
    <row r="114" spans="2:8" x14ac:dyDescent="0.25">
      <c r="B114" s="28">
        <v>1</v>
      </c>
      <c r="C114" s="29">
        <v>305</v>
      </c>
      <c r="D114" s="28" t="s">
        <v>161</v>
      </c>
      <c r="E114" s="36">
        <v>2885.5</v>
      </c>
      <c r="F114" s="37">
        <v>1945.4599999999998</v>
      </c>
      <c r="G114" s="36">
        <v>245</v>
      </c>
      <c r="H114" s="36">
        <v>196.25</v>
      </c>
    </row>
    <row r="115" spans="2:8" hidden="1" x14ac:dyDescent="0.25">
      <c r="B115" s="51">
        <v>1</v>
      </c>
      <c r="C115" s="52">
        <v>1024</v>
      </c>
      <c r="D115" s="51" t="s">
        <v>162</v>
      </c>
      <c r="E115" s="53">
        <v>1424.25</v>
      </c>
      <c r="F115" s="53">
        <v>1424.25</v>
      </c>
      <c r="G115" s="36" t="s">
        <v>351</v>
      </c>
      <c r="H115" s="36" t="s">
        <v>351</v>
      </c>
    </row>
    <row r="116" spans="2:8" x14ac:dyDescent="0.25">
      <c r="B116" s="28">
        <v>1</v>
      </c>
      <c r="C116" s="29">
        <v>282</v>
      </c>
      <c r="D116" s="28" t="s">
        <v>163</v>
      </c>
      <c r="E116" s="36">
        <v>6349.07</v>
      </c>
      <c r="F116" s="37">
        <v>2371.6</v>
      </c>
      <c r="G116" s="36">
        <v>2240</v>
      </c>
      <c r="H116" s="36" t="s">
        <v>351</v>
      </c>
    </row>
    <row r="117" spans="2:8" x14ac:dyDescent="0.25">
      <c r="B117" s="28">
        <v>1</v>
      </c>
      <c r="C117" s="29">
        <v>4303</v>
      </c>
      <c r="D117" s="28" t="s">
        <v>164</v>
      </c>
      <c r="E117" s="36">
        <v>1067.83</v>
      </c>
      <c r="F117" s="37" t="s">
        <v>351</v>
      </c>
      <c r="G117" s="36">
        <v>210</v>
      </c>
      <c r="H117" s="36">
        <v>55</v>
      </c>
    </row>
    <row r="118" spans="2:8" x14ac:dyDescent="0.25">
      <c r="B118" s="28">
        <v>1</v>
      </c>
      <c r="C118" s="29">
        <v>370</v>
      </c>
      <c r="D118" s="28" t="s">
        <v>166</v>
      </c>
      <c r="E118" s="36">
        <v>320.56</v>
      </c>
      <c r="F118" s="37">
        <v>156.06</v>
      </c>
      <c r="G118" s="36" t="s">
        <v>351</v>
      </c>
      <c r="H118" s="36" t="s">
        <v>351</v>
      </c>
    </row>
    <row r="119" spans="2:8" x14ac:dyDescent="0.25">
      <c r="B119" s="28">
        <v>1</v>
      </c>
      <c r="C119" s="29">
        <v>297</v>
      </c>
      <c r="D119" s="28" t="s">
        <v>167</v>
      </c>
      <c r="E119" s="36">
        <v>6121.8</v>
      </c>
      <c r="F119" s="37">
        <v>9067.7899999999991</v>
      </c>
      <c r="G119" s="36">
        <v>76.25</v>
      </c>
      <c r="H119" s="36">
        <v>76.25</v>
      </c>
    </row>
    <row r="120" spans="2:8" x14ac:dyDescent="0.25">
      <c r="B120" s="28">
        <v>1</v>
      </c>
      <c r="C120" s="29">
        <v>248</v>
      </c>
      <c r="D120" s="28" t="s">
        <v>168</v>
      </c>
      <c r="E120" s="36">
        <v>4071.12</v>
      </c>
      <c r="F120" s="37">
        <v>3774.62</v>
      </c>
      <c r="G120" s="36" t="s">
        <v>351</v>
      </c>
      <c r="H120" s="36" t="s">
        <v>351</v>
      </c>
    </row>
    <row r="121" spans="2:8" x14ac:dyDescent="0.25">
      <c r="B121" s="28">
        <v>1</v>
      </c>
      <c r="C121" s="29">
        <v>227</v>
      </c>
      <c r="D121" s="28" t="s">
        <v>169</v>
      </c>
      <c r="E121" s="36">
        <v>784.9</v>
      </c>
      <c r="F121" s="37">
        <v>650.91999999999996</v>
      </c>
      <c r="G121" s="36" t="s">
        <v>351</v>
      </c>
      <c r="H121" s="36" t="s">
        <v>351</v>
      </c>
    </row>
    <row r="122" spans="2:8" x14ac:dyDescent="0.25">
      <c r="B122" s="28">
        <v>1</v>
      </c>
      <c r="C122" s="29">
        <v>360</v>
      </c>
      <c r="D122" s="28" t="s">
        <v>170</v>
      </c>
      <c r="E122" s="36">
        <v>443.01</v>
      </c>
      <c r="F122" s="37">
        <v>438.97</v>
      </c>
      <c r="G122" s="36" t="s">
        <v>351</v>
      </c>
      <c r="H122" s="36" t="s">
        <v>351</v>
      </c>
    </row>
    <row r="123" spans="2:8" hidden="1" x14ac:dyDescent="0.25">
      <c r="B123" s="51">
        <v>1</v>
      </c>
      <c r="C123" s="52">
        <v>784</v>
      </c>
      <c r="D123" s="51" t="s">
        <v>173</v>
      </c>
      <c r="E123" s="53">
        <v>1117.1199999999999</v>
      </c>
      <c r="F123" s="53">
        <v>1117.1199999999999</v>
      </c>
      <c r="G123" s="36" t="s">
        <v>351</v>
      </c>
      <c r="H123" s="36" t="s">
        <v>351</v>
      </c>
    </row>
    <row r="124" spans="2:8" x14ac:dyDescent="0.25">
      <c r="B124" s="28">
        <v>1</v>
      </c>
      <c r="C124" s="29">
        <v>685</v>
      </c>
      <c r="D124" s="28" t="s">
        <v>175</v>
      </c>
      <c r="E124" s="36">
        <v>5079.24</v>
      </c>
      <c r="F124" s="37">
        <v>3480.24</v>
      </c>
      <c r="G124" s="36" t="s">
        <v>351</v>
      </c>
      <c r="H124" s="36">
        <v>37.5</v>
      </c>
    </row>
    <row r="125" spans="2:8" x14ac:dyDescent="0.25">
      <c r="B125" s="28">
        <v>1</v>
      </c>
      <c r="C125" s="29">
        <v>585</v>
      </c>
      <c r="D125" s="28" t="s">
        <v>176</v>
      </c>
      <c r="E125" s="36">
        <v>191.68</v>
      </c>
      <c r="F125" s="37">
        <v>191.68</v>
      </c>
      <c r="G125" s="36">
        <v>236.25</v>
      </c>
      <c r="H125" s="36">
        <v>150</v>
      </c>
    </row>
    <row r="126" spans="2:8" x14ac:dyDescent="0.25">
      <c r="B126" s="28">
        <v>1</v>
      </c>
      <c r="C126" s="29">
        <v>1023</v>
      </c>
      <c r="D126" s="28" t="s">
        <v>178</v>
      </c>
      <c r="E126" s="36" t="s">
        <v>351</v>
      </c>
      <c r="F126" s="37" t="s">
        <v>351</v>
      </c>
      <c r="G126" s="36" t="s">
        <v>351</v>
      </c>
      <c r="H126" s="36" t="s">
        <v>351</v>
      </c>
    </row>
    <row r="127" spans="2:8" x14ac:dyDescent="0.25">
      <c r="B127" s="28">
        <v>1</v>
      </c>
      <c r="C127" s="29">
        <v>785</v>
      </c>
      <c r="D127" s="28" t="s">
        <v>179</v>
      </c>
      <c r="E127" s="36">
        <v>607.57000000000005</v>
      </c>
      <c r="F127" s="37">
        <v>606.87</v>
      </c>
      <c r="G127" s="36" t="s">
        <v>351</v>
      </c>
      <c r="H127" s="36" t="s">
        <v>351</v>
      </c>
    </row>
    <row r="128" spans="2:8" hidden="1" x14ac:dyDescent="0.25">
      <c r="B128" s="51">
        <v>1</v>
      </c>
      <c r="C128" s="52">
        <v>340</v>
      </c>
      <c r="D128" s="51" t="s">
        <v>180</v>
      </c>
      <c r="E128" s="53">
        <v>1898.62</v>
      </c>
      <c r="F128" s="53">
        <v>1898.62</v>
      </c>
      <c r="G128" s="36">
        <v>15</v>
      </c>
      <c r="H128" s="36">
        <v>15</v>
      </c>
    </row>
    <row r="129" spans="2:8" x14ac:dyDescent="0.25">
      <c r="B129" s="28">
        <v>1</v>
      </c>
      <c r="C129" s="29">
        <v>786</v>
      </c>
      <c r="D129" s="28" t="s">
        <v>181</v>
      </c>
      <c r="E129" s="36">
        <v>1905.92</v>
      </c>
      <c r="F129" s="37">
        <v>948.10000000000014</v>
      </c>
      <c r="G129" s="36" t="s">
        <v>351</v>
      </c>
      <c r="H129" s="36" t="s">
        <v>351</v>
      </c>
    </row>
    <row r="130" spans="2:8" x14ac:dyDescent="0.25">
      <c r="B130" s="28">
        <v>1</v>
      </c>
      <c r="C130" s="29">
        <v>200</v>
      </c>
      <c r="D130" s="28" t="s">
        <v>182</v>
      </c>
      <c r="E130" s="36">
        <v>5764.48</v>
      </c>
      <c r="F130" s="37">
        <v>4002.24</v>
      </c>
      <c r="G130" s="36">
        <v>31.25</v>
      </c>
      <c r="H130" s="36">
        <v>31.25</v>
      </c>
    </row>
    <row r="131" spans="2:8" x14ac:dyDescent="0.25">
      <c r="B131" s="28">
        <v>1</v>
      </c>
      <c r="C131" s="29">
        <v>201</v>
      </c>
      <c r="D131" s="28" t="s">
        <v>183</v>
      </c>
      <c r="E131" s="36">
        <v>952.38</v>
      </c>
      <c r="F131" s="37">
        <v>1364.66</v>
      </c>
      <c r="G131" s="36" t="s">
        <v>351</v>
      </c>
      <c r="H131" s="36">
        <v>23.75</v>
      </c>
    </row>
    <row r="132" spans="2:8" x14ac:dyDescent="0.25">
      <c r="B132" s="28">
        <v>1</v>
      </c>
      <c r="C132" s="29">
        <v>97</v>
      </c>
      <c r="D132" s="28" t="s">
        <v>184</v>
      </c>
      <c r="E132" s="36">
        <v>773.58</v>
      </c>
      <c r="F132" s="37">
        <v>444.18</v>
      </c>
      <c r="G132" s="36" t="s">
        <v>351</v>
      </c>
      <c r="H132" s="36" t="s">
        <v>351</v>
      </c>
    </row>
    <row r="133" spans="2:8" x14ac:dyDescent="0.25">
      <c r="B133" s="28">
        <v>1</v>
      </c>
      <c r="C133" s="29">
        <v>741</v>
      </c>
      <c r="D133" s="28" t="s">
        <v>186</v>
      </c>
      <c r="E133" s="36">
        <v>997.98</v>
      </c>
      <c r="F133" s="37">
        <v>1284.6200000000001</v>
      </c>
      <c r="G133" s="36" t="s">
        <v>351</v>
      </c>
      <c r="H133" s="36" t="s">
        <v>351</v>
      </c>
    </row>
    <row r="134" spans="2:8" x14ac:dyDescent="0.25">
      <c r="B134" s="28">
        <v>1</v>
      </c>
      <c r="C134" s="29">
        <v>186</v>
      </c>
      <c r="D134" s="28" t="s">
        <v>319</v>
      </c>
      <c r="E134" s="36">
        <v>248.16</v>
      </c>
      <c r="F134" s="37">
        <v>161.30000000000001</v>
      </c>
      <c r="G134" s="36">
        <v>36.25</v>
      </c>
      <c r="H134" s="36">
        <v>15</v>
      </c>
    </row>
    <row r="135" spans="2:8" x14ac:dyDescent="0.25">
      <c r="B135" s="28">
        <v>1</v>
      </c>
      <c r="C135" s="29">
        <v>855</v>
      </c>
      <c r="D135" s="28" t="s">
        <v>190</v>
      </c>
      <c r="E135" s="36">
        <v>1131.44</v>
      </c>
      <c r="F135" s="37">
        <v>413.90999999999997</v>
      </c>
      <c r="G135" s="36" t="s">
        <v>351</v>
      </c>
      <c r="H135" s="36" t="s">
        <v>351</v>
      </c>
    </row>
    <row r="136" spans="2:8" x14ac:dyDescent="0.25">
      <c r="B136" s="28">
        <v>1</v>
      </c>
      <c r="C136" s="29">
        <v>336</v>
      </c>
      <c r="D136" s="28" t="s">
        <v>191</v>
      </c>
      <c r="E136" s="36" t="s">
        <v>351</v>
      </c>
      <c r="F136" s="37" t="s">
        <v>351</v>
      </c>
      <c r="G136" s="36" t="s">
        <v>351</v>
      </c>
      <c r="H136" s="36" t="s">
        <v>351</v>
      </c>
    </row>
    <row r="137" spans="2:8" x14ac:dyDescent="0.25">
      <c r="B137" s="28">
        <v>1</v>
      </c>
      <c r="C137" s="29">
        <v>900</v>
      </c>
      <c r="D137" s="28" t="s">
        <v>192</v>
      </c>
      <c r="E137" s="36">
        <v>664.37</v>
      </c>
      <c r="F137" s="37">
        <v>499.5</v>
      </c>
      <c r="G137" s="36">
        <v>3.75</v>
      </c>
      <c r="H137" s="36">
        <v>77.5</v>
      </c>
    </row>
    <row r="138" spans="2:8" x14ac:dyDescent="0.25">
      <c r="B138" s="28">
        <v>1</v>
      </c>
      <c r="C138" s="29">
        <v>889</v>
      </c>
      <c r="D138" s="28" t="s">
        <v>193</v>
      </c>
      <c r="E138" s="36">
        <v>6586.56</v>
      </c>
      <c r="F138" s="37">
        <v>6874.7099999999991</v>
      </c>
      <c r="G138" s="36">
        <v>516.25</v>
      </c>
      <c r="H138" s="36">
        <v>468.75</v>
      </c>
    </row>
    <row r="139" spans="2:8" x14ac:dyDescent="0.25">
      <c r="B139" s="28">
        <v>1</v>
      </c>
      <c r="C139" s="28">
        <v>825</v>
      </c>
      <c r="D139" s="28" t="s">
        <v>195</v>
      </c>
      <c r="E139" s="46">
        <v>16.13</v>
      </c>
      <c r="F139" s="47">
        <v>16.13</v>
      </c>
      <c r="G139" s="46">
        <v>2.5</v>
      </c>
      <c r="H139" s="47">
        <v>2.5</v>
      </c>
    </row>
    <row r="140" spans="2:8" x14ac:dyDescent="0.25">
      <c r="B140" s="28">
        <v>1</v>
      </c>
      <c r="C140" s="29">
        <v>787</v>
      </c>
      <c r="D140" s="28" t="s">
        <v>196</v>
      </c>
      <c r="E140" s="36">
        <v>285.69</v>
      </c>
      <c r="F140" s="37">
        <v>445.01000000000005</v>
      </c>
      <c r="G140" s="36">
        <v>43.75</v>
      </c>
      <c r="H140" s="36">
        <v>43.75</v>
      </c>
    </row>
    <row r="141" spans="2:8" x14ac:dyDescent="0.25">
      <c r="B141" s="28">
        <v>1</v>
      </c>
      <c r="C141" s="29">
        <v>98</v>
      </c>
      <c r="D141" s="28" t="s">
        <v>197</v>
      </c>
      <c r="E141" s="36">
        <v>276</v>
      </c>
      <c r="F141" s="37">
        <v>338.44</v>
      </c>
      <c r="G141" s="36" t="s">
        <v>351</v>
      </c>
      <c r="H141" s="36" t="s">
        <v>351</v>
      </c>
    </row>
    <row r="142" spans="2:8" hidden="1" x14ac:dyDescent="0.25">
      <c r="B142" s="51">
        <v>1</v>
      </c>
      <c r="C142" s="52">
        <v>586</v>
      </c>
      <c r="D142" s="51" t="s">
        <v>199</v>
      </c>
      <c r="E142" s="53">
        <v>313.67</v>
      </c>
      <c r="F142" s="53">
        <v>313.67</v>
      </c>
      <c r="G142" s="36" t="s">
        <v>351</v>
      </c>
      <c r="H142" s="36" t="s">
        <v>351</v>
      </c>
    </row>
    <row r="143" spans="2:8" x14ac:dyDescent="0.25">
      <c r="B143" s="28">
        <v>1</v>
      </c>
      <c r="C143" s="29">
        <v>223</v>
      </c>
      <c r="D143" s="28" t="s">
        <v>200</v>
      </c>
      <c r="E143" s="36">
        <v>133.97999999999999</v>
      </c>
      <c r="F143" s="37" t="s">
        <v>351</v>
      </c>
      <c r="G143" s="36" t="s">
        <v>351</v>
      </c>
      <c r="H143" s="36" t="s">
        <v>351</v>
      </c>
    </row>
    <row r="144" spans="2:8" x14ac:dyDescent="0.25">
      <c r="B144" s="28">
        <v>1</v>
      </c>
      <c r="C144" s="29">
        <v>1180</v>
      </c>
      <c r="D144" s="28" t="s">
        <v>201</v>
      </c>
      <c r="E144" s="36">
        <v>682.29</v>
      </c>
      <c r="F144" s="37">
        <v>676.76</v>
      </c>
      <c r="G144" s="36" t="s">
        <v>351</v>
      </c>
      <c r="H144" s="36" t="s">
        <v>351</v>
      </c>
    </row>
    <row r="145" spans="2:8" x14ac:dyDescent="0.25">
      <c r="B145" s="28">
        <v>1</v>
      </c>
      <c r="C145" s="29">
        <v>823</v>
      </c>
      <c r="D145" s="28" t="s">
        <v>203</v>
      </c>
      <c r="E145" s="36">
        <v>661.34</v>
      </c>
      <c r="F145" s="37">
        <v>469.66</v>
      </c>
      <c r="G145" s="36" t="s">
        <v>351</v>
      </c>
      <c r="H145" s="36" t="s">
        <v>351</v>
      </c>
    </row>
    <row r="146" spans="2:8" x14ac:dyDescent="0.25">
      <c r="B146" s="28">
        <v>1</v>
      </c>
      <c r="C146" s="29">
        <v>295</v>
      </c>
      <c r="D146" s="28" t="s">
        <v>321</v>
      </c>
      <c r="E146" s="36">
        <v>1069.1099999999999</v>
      </c>
      <c r="F146" s="37">
        <v>1093.8699999999999</v>
      </c>
      <c r="G146" s="36" t="s">
        <v>351</v>
      </c>
      <c r="H146" s="36" t="s">
        <v>351</v>
      </c>
    </row>
    <row r="147" spans="2:8" x14ac:dyDescent="0.25">
      <c r="B147" s="28">
        <v>1</v>
      </c>
      <c r="C147" s="29">
        <v>780</v>
      </c>
      <c r="D147" s="28" t="s">
        <v>322</v>
      </c>
      <c r="E147" s="36">
        <v>12200.8</v>
      </c>
      <c r="F147" s="37">
        <v>9145.7800000000061</v>
      </c>
      <c r="G147" s="36">
        <v>4156.25</v>
      </c>
      <c r="H147" s="36">
        <v>791.25</v>
      </c>
    </row>
    <row r="148" spans="2:8" x14ac:dyDescent="0.25">
      <c r="B148" s="28">
        <v>1</v>
      </c>
      <c r="C148" s="29">
        <v>304</v>
      </c>
      <c r="D148" s="28" t="s">
        <v>206</v>
      </c>
      <c r="E148" s="36">
        <v>534.08000000000004</v>
      </c>
      <c r="F148" s="37">
        <v>369.58000000000004</v>
      </c>
      <c r="G148" s="36" t="s">
        <v>351</v>
      </c>
      <c r="H148" s="36" t="s">
        <v>351</v>
      </c>
    </row>
    <row r="149" spans="2:8" x14ac:dyDescent="0.25">
      <c r="B149" s="28">
        <v>1</v>
      </c>
      <c r="C149" s="29">
        <v>1181</v>
      </c>
      <c r="D149" s="28" t="s">
        <v>210</v>
      </c>
      <c r="E149" s="36">
        <v>622.22</v>
      </c>
      <c r="F149" s="37">
        <v>480.41999999999996</v>
      </c>
      <c r="G149" s="36">
        <v>2.5</v>
      </c>
      <c r="H149" s="36">
        <v>2.5</v>
      </c>
    </row>
    <row r="150" spans="2:8" x14ac:dyDescent="0.25">
      <c r="B150" s="28">
        <v>1</v>
      </c>
      <c r="C150" s="29">
        <v>892</v>
      </c>
      <c r="D150" s="28" t="s">
        <v>212</v>
      </c>
      <c r="E150" s="36">
        <v>243.8</v>
      </c>
      <c r="F150" s="37">
        <v>360.6</v>
      </c>
      <c r="G150" s="36">
        <v>28.75</v>
      </c>
      <c r="H150" s="36">
        <v>28.75</v>
      </c>
    </row>
    <row r="151" spans="2:8" x14ac:dyDescent="0.25">
      <c r="B151" s="28">
        <v>1</v>
      </c>
      <c r="C151" s="29">
        <v>590</v>
      </c>
      <c r="D151" s="28" t="s">
        <v>215</v>
      </c>
      <c r="E151" s="36">
        <v>425.76</v>
      </c>
      <c r="F151" s="37">
        <v>365.09</v>
      </c>
      <c r="G151" s="36">
        <v>51.25</v>
      </c>
      <c r="H151" s="36">
        <v>41.25</v>
      </c>
    </row>
    <row r="152" spans="2:8" x14ac:dyDescent="0.25">
      <c r="B152" s="28">
        <v>1</v>
      </c>
      <c r="C152" s="29">
        <v>636</v>
      </c>
      <c r="D152" s="28" t="s">
        <v>323</v>
      </c>
      <c r="E152" s="36">
        <v>469.15</v>
      </c>
      <c r="F152" s="37">
        <v>259.5</v>
      </c>
      <c r="G152" s="36" t="s">
        <v>351</v>
      </c>
      <c r="H152" s="36" t="s">
        <v>351</v>
      </c>
    </row>
    <row r="153" spans="2:8" x14ac:dyDescent="0.25">
      <c r="B153" s="28">
        <v>1</v>
      </c>
      <c r="C153" s="29">
        <v>184</v>
      </c>
      <c r="D153" s="28" t="s">
        <v>324</v>
      </c>
      <c r="E153" s="36">
        <v>673.52</v>
      </c>
      <c r="F153" s="37">
        <v>544.16</v>
      </c>
      <c r="G153" s="36">
        <v>2.5</v>
      </c>
      <c r="H153" s="36">
        <v>2.5</v>
      </c>
    </row>
    <row r="154" spans="2:8" x14ac:dyDescent="0.25">
      <c r="B154" s="28">
        <v>1</v>
      </c>
      <c r="C154" s="29">
        <v>298</v>
      </c>
      <c r="D154" s="28" t="s">
        <v>219</v>
      </c>
      <c r="E154" s="36">
        <v>1051.82</v>
      </c>
      <c r="F154" s="37">
        <v>1798.6</v>
      </c>
      <c r="G154" s="36">
        <v>27.5</v>
      </c>
      <c r="H154" s="36">
        <v>130</v>
      </c>
    </row>
    <row r="155" spans="2:8" x14ac:dyDescent="0.25">
      <c r="B155" s="28">
        <v>1</v>
      </c>
      <c r="C155" s="29">
        <v>300</v>
      </c>
      <c r="D155" s="28" t="s">
        <v>221</v>
      </c>
      <c r="E155" s="36">
        <v>1246.22</v>
      </c>
      <c r="F155" s="37">
        <v>1015.2</v>
      </c>
      <c r="G155" s="36" t="s">
        <v>351</v>
      </c>
      <c r="H155" s="36" t="s">
        <v>351</v>
      </c>
    </row>
    <row r="156" spans="2:8" x14ac:dyDescent="0.25">
      <c r="B156" s="28">
        <v>1</v>
      </c>
      <c r="C156" s="29">
        <v>897</v>
      </c>
      <c r="D156" s="28" t="s">
        <v>222</v>
      </c>
      <c r="E156" s="36">
        <v>287.14</v>
      </c>
      <c r="F156" s="37">
        <v>122.64</v>
      </c>
      <c r="G156" s="36">
        <v>2.5</v>
      </c>
      <c r="H156" s="36">
        <v>2.5</v>
      </c>
    </row>
    <row r="157" spans="2:8" x14ac:dyDescent="0.25">
      <c r="B157" s="28">
        <v>1</v>
      </c>
      <c r="C157" s="29">
        <v>433</v>
      </c>
      <c r="D157" s="28" t="s">
        <v>223</v>
      </c>
      <c r="E157" s="36">
        <v>309</v>
      </c>
      <c r="F157" s="37">
        <v>144.5</v>
      </c>
      <c r="G157" s="36" t="s">
        <v>351</v>
      </c>
      <c r="H157" s="36" t="s">
        <v>351</v>
      </c>
    </row>
    <row r="158" spans="2:8" x14ac:dyDescent="0.25">
      <c r="B158" s="28">
        <v>1</v>
      </c>
      <c r="C158" s="29">
        <v>826</v>
      </c>
      <c r="D158" s="28" t="s">
        <v>224</v>
      </c>
      <c r="E158" s="36">
        <v>488.56</v>
      </c>
      <c r="F158" s="37">
        <v>320.22000000000003</v>
      </c>
      <c r="G158" s="36">
        <v>2.5</v>
      </c>
      <c r="H158" s="36">
        <v>2.5</v>
      </c>
    </row>
    <row r="159" spans="2:8" x14ac:dyDescent="0.25">
      <c r="B159" s="28">
        <v>1</v>
      </c>
      <c r="C159" s="29">
        <v>203</v>
      </c>
      <c r="D159" s="28" t="s">
        <v>226</v>
      </c>
      <c r="E159" s="36">
        <v>6674.89</v>
      </c>
      <c r="F159" s="37">
        <v>6016.9499999999962</v>
      </c>
      <c r="G159" s="36" t="s">
        <v>351</v>
      </c>
      <c r="H159" s="36" t="s">
        <v>351</v>
      </c>
    </row>
    <row r="160" spans="2:8" x14ac:dyDescent="0.25">
      <c r="B160" s="28">
        <v>1</v>
      </c>
      <c r="C160" s="29">
        <v>204</v>
      </c>
      <c r="D160" s="28" t="s">
        <v>228</v>
      </c>
      <c r="E160" s="36">
        <v>9048.36</v>
      </c>
      <c r="F160" s="37">
        <v>6079.5599999999986</v>
      </c>
      <c r="G160" s="36">
        <v>2077.5</v>
      </c>
      <c r="H160" s="36">
        <v>1142.5</v>
      </c>
    </row>
    <row r="161" spans="2:8" x14ac:dyDescent="0.25">
      <c r="B161" s="28">
        <v>1</v>
      </c>
      <c r="C161" s="29">
        <v>325</v>
      </c>
      <c r="D161" s="28" t="s">
        <v>229</v>
      </c>
      <c r="E161" s="36">
        <v>680.49</v>
      </c>
      <c r="F161" s="37">
        <v>302.94</v>
      </c>
      <c r="G161" s="36" t="s">
        <v>351</v>
      </c>
      <c r="H161" s="36" t="s">
        <v>351</v>
      </c>
    </row>
    <row r="162" spans="2:8" x14ac:dyDescent="0.25">
      <c r="B162" s="28">
        <v>1</v>
      </c>
      <c r="C162" s="29">
        <v>779</v>
      </c>
      <c r="D162" s="28" t="s">
        <v>230</v>
      </c>
      <c r="E162" s="36">
        <v>982.44</v>
      </c>
      <c r="F162" s="37">
        <v>1380.34</v>
      </c>
      <c r="G162" s="36">
        <v>1073.75</v>
      </c>
      <c r="H162" s="36">
        <v>847.5</v>
      </c>
    </row>
    <row r="163" spans="2:8" x14ac:dyDescent="0.25">
      <c r="B163" s="28">
        <v>1</v>
      </c>
      <c r="C163" s="29">
        <v>338</v>
      </c>
      <c r="D163" s="28" t="s">
        <v>231</v>
      </c>
      <c r="E163" s="36">
        <v>3118.23</v>
      </c>
      <c r="F163" s="37">
        <v>4059.35</v>
      </c>
      <c r="G163" s="36" t="s">
        <v>351</v>
      </c>
      <c r="H163" s="36" t="s">
        <v>351</v>
      </c>
    </row>
    <row r="164" spans="2:8" x14ac:dyDescent="0.25">
      <c r="B164" s="28">
        <v>1</v>
      </c>
      <c r="C164" s="29">
        <v>856</v>
      </c>
      <c r="D164" s="28" t="s">
        <v>232</v>
      </c>
      <c r="E164" s="36">
        <v>1092.81</v>
      </c>
      <c r="F164" s="37">
        <v>849.57</v>
      </c>
      <c r="G164" s="36" t="s">
        <v>351</v>
      </c>
      <c r="H164" s="36" t="s">
        <v>351</v>
      </c>
    </row>
    <row r="165" spans="2:8" x14ac:dyDescent="0.25">
      <c r="B165" s="28">
        <v>1</v>
      </c>
      <c r="C165" s="29">
        <v>284</v>
      </c>
      <c r="D165" s="28" t="s">
        <v>233</v>
      </c>
      <c r="E165" s="36" t="s">
        <v>351</v>
      </c>
      <c r="F165" s="37" t="s">
        <v>351</v>
      </c>
      <c r="G165" s="36" t="s">
        <v>351</v>
      </c>
      <c r="H165" s="36" t="s">
        <v>351</v>
      </c>
    </row>
    <row r="166" spans="2:8" x14ac:dyDescent="0.25">
      <c r="B166" s="28">
        <v>1</v>
      </c>
      <c r="C166" s="29">
        <v>788</v>
      </c>
      <c r="D166" s="28" t="s">
        <v>234</v>
      </c>
      <c r="E166" s="36">
        <v>1054.6199999999999</v>
      </c>
      <c r="F166" s="37">
        <v>1312.62</v>
      </c>
      <c r="G166" s="36" t="s">
        <v>351</v>
      </c>
      <c r="H166" s="36" t="s">
        <v>351</v>
      </c>
    </row>
    <row r="167" spans="2:8" x14ac:dyDescent="0.25">
      <c r="B167" s="28">
        <v>1</v>
      </c>
      <c r="C167" s="29">
        <v>669</v>
      </c>
      <c r="D167" s="28" t="s">
        <v>235</v>
      </c>
      <c r="E167" s="36">
        <v>996.97</v>
      </c>
      <c r="F167" s="37">
        <v>996.97</v>
      </c>
      <c r="G167" s="36">
        <v>240</v>
      </c>
      <c r="H167" s="36">
        <v>221.25</v>
      </c>
    </row>
    <row r="168" spans="2:8" x14ac:dyDescent="0.25">
      <c r="B168" s="28">
        <v>1</v>
      </c>
      <c r="C168" s="29">
        <v>326</v>
      </c>
      <c r="D168" s="28" t="s">
        <v>236</v>
      </c>
      <c r="E168" s="36" t="s">
        <v>351</v>
      </c>
      <c r="F168" s="37">
        <v>150.28</v>
      </c>
      <c r="G168" s="36" t="s">
        <v>351</v>
      </c>
      <c r="H168" s="36">
        <v>10</v>
      </c>
    </row>
    <row r="169" spans="2:8" x14ac:dyDescent="0.25">
      <c r="B169" s="28">
        <v>1</v>
      </c>
      <c r="C169" s="29">
        <v>795</v>
      </c>
      <c r="D169" s="28" t="s">
        <v>326</v>
      </c>
      <c r="E169" s="36">
        <v>161.84</v>
      </c>
      <c r="F169" s="37">
        <v>573.16</v>
      </c>
      <c r="G169" s="36">
        <v>2.5</v>
      </c>
      <c r="H169" s="36">
        <v>2.5</v>
      </c>
    </row>
    <row r="170" spans="2:8" x14ac:dyDescent="0.25">
      <c r="B170" s="28">
        <v>1</v>
      </c>
      <c r="C170" s="29">
        <v>944</v>
      </c>
      <c r="D170" s="28" t="s">
        <v>238</v>
      </c>
      <c r="E170" s="36">
        <v>2823.45</v>
      </c>
      <c r="F170" s="37">
        <v>2778.5999999999995</v>
      </c>
      <c r="G170" s="36" t="s">
        <v>351</v>
      </c>
      <c r="H170" s="36" t="s">
        <v>351</v>
      </c>
    </row>
    <row r="171" spans="2:8" x14ac:dyDescent="0.25">
      <c r="B171" s="28">
        <v>1</v>
      </c>
      <c r="C171" s="29">
        <v>434</v>
      </c>
      <c r="D171" s="28" t="s">
        <v>240</v>
      </c>
      <c r="E171" s="36">
        <v>1320.36</v>
      </c>
      <c r="F171" s="37">
        <v>906.28</v>
      </c>
      <c r="G171" s="36" t="s">
        <v>351</v>
      </c>
      <c r="H171" s="36" t="s">
        <v>351</v>
      </c>
    </row>
    <row r="172" spans="2:8" x14ac:dyDescent="0.25">
      <c r="B172" s="28">
        <v>1</v>
      </c>
      <c r="C172" s="29">
        <v>828</v>
      </c>
      <c r="D172" s="28" t="s">
        <v>242</v>
      </c>
      <c r="E172" s="36">
        <v>393.07</v>
      </c>
      <c r="F172" s="37">
        <v>277.91999999999996</v>
      </c>
      <c r="G172" s="36">
        <v>2.5</v>
      </c>
      <c r="H172" s="36">
        <v>2.5</v>
      </c>
    </row>
    <row r="173" spans="2:8" x14ac:dyDescent="0.25">
      <c r="B173" s="28">
        <v>1</v>
      </c>
      <c r="C173" s="29">
        <v>373</v>
      </c>
      <c r="D173" s="28" t="s">
        <v>243</v>
      </c>
      <c r="E173" s="36">
        <v>164.5</v>
      </c>
      <c r="F173" s="37" t="s">
        <v>351</v>
      </c>
      <c r="G173" s="36" t="s">
        <v>351</v>
      </c>
      <c r="H173" s="36" t="s">
        <v>351</v>
      </c>
    </row>
    <row r="174" spans="2:8" hidden="1" x14ac:dyDescent="0.25">
      <c r="B174" s="51">
        <v>1</v>
      </c>
      <c r="C174" s="52">
        <v>302</v>
      </c>
      <c r="D174" s="51" t="s">
        <v>244</v>
      </c>
      <c r="E174" s="53">
        <v>2176.7399999999998</v>
      </c>
      <c r="F174" s="53">
        <v>2176.7400000000002</v>
      </c>
      <c r="G174" s="36" t="s">
        <v>351</v>
      </c>
      <c r="H174" s="36" t="s">
        <v>351</v>
      </c>
    </row>
    <row r="175" spans="2:8" x14ac:dyDescent="0.25">
      <c r="B175" s="28">
        <v>1</v>
      </c>
      <c r="C175" s="29">
        <v>890</v>
      </c>
      <c r="D175" s="28" t="s">
        <v>245</v>
      </c>
      <c r="E175" s="36">
        <v>278.37</v>
      </c>
      <c r="F175" s="37">
        <v>391.28</v>
      </c>
      <c r="G175" s="36" t="s">
        <v>351</v>
      </c>
      <c r="H175" s="36" t="s">
        <v>351</v>
      </c>
    </row>
    <row r="176" spans="2:8" x14ac:dyDescent="0.25">
      <c r="B176" s="28">
        <v>1</v>
      </c>
      <c r="C176" s="29">
        <v>371</v>
      </c>
      <c r="D176" s="28" t="s">
        <v>246</v>
      </c>
      <c r="E176" s="36">
        <v>164.5</v>
      </c>
      <c r="F176" s="37" t="s">
        <v>351</v>
      </c>
      <c r="G176" s="36" t="s">
        <v>351</v>
      </c>
      <c r="H176" s="36" t="s">
        <v>351</v>
      </c>
    </row>
    <row r="177" spans="2:8" x14ac:dyDescent="0.25">
      <c r="B177" s="28">
        <v>1</v>
      </c>
      <c r="C177" s="29">
        <v>687</v>
      </c>
      <c r="D177" s="28" t="s">
        <v>327</v>
      </c>
      <c r="E177" s="36">
        <v>1381.81</v>
      </c>
      <c r="F177" s="37">
        <v>1146.9099999999999</v>
      </c>
      <c r="G177" s="36">
        <v>145</v>
      </c>
      <c r="H177" s="36">
        <v>117.5</v>
      </c>
    </row>
    <row r="178" spans="2:8" x14ac:dyDescent="0.25">
      <c r="B178" s="28">
        <v>1</v>
      </c>
      <c r="C178" s="29">
        <v>428</v>
      </c>
      <c r="D178" s="28" t="s">
        <v>248</v>
      </c>
      <c r="E178" s="36">
        <v>164.5</v>
      </c>
      <c r="F178" s="37" t="s">
        <v>351</v>
      </c>
      <c r="G178" s="36" t="s">
        <v>351</v>
      </c>
      <c r="H178" s="36" t="s">
        <v>351</v>
      </c>
    </row>
    <row r="179" spans="2:8" x14ac:dyDescent="0.25">
      <c r="B179" s="28">
        <v>1</v>
      </c>
      <c r="C179" s="29">
        <v>229</v>
      </c>
      <c r="D179" s="28" t="s">
        <v>250</v>
      </c>
      <c r="E179" s="36">
        <v>311.74</v>
      </c>
      <c r="F179" s="37">
        <v>112.91</v>
      </c>
      <c r="G179" s="36">
        <v>12.5</v>
      </c>
      <c r="H179" s="36">
        <v>6.25</v>
      </c>
    </row>
    <row r="180" spans="2:8" x14ac:dyDescent="0.25">
      <c r="B180" s="28">
        <v>1</v>
      </c>
      <c r="C180" s="29">
        <v>1170</v>
      </c>
      <c r="D180" s="28" t="s">
        <v>251</v>
      </c>
      <c r="E180" s="36">
        <v>619.82000000000005</v>
      </c>
      <c r="F180" s="37">
        <v>339.20000000000005</v>
      </c>
      <c r="G180" s="36" t="s">
        <v>351</v>
      </c>
      <c r="H180" s="36" t="s">
        <v>351</v>
      </c>
    </row>
    <row r="181" spans="2:8" x14ac:dyDescent="0.25">
      <c r="B181" s="28">
        <v>1</v>
      </c>
      <c r="C181" s="29">
        <v>898</v>
      </c>
      <c r="D181" s="28" t="s">
        <v>252</v>
      </c>
      <c r="E181" s="36">
        <v>2384.8200000000002</v>
      </c>
      <c r="F181" s="37">
        <v>1606.08</v>
      </c>
      <c r="G181" s="36" t="s">
        <v>351</v>
      </c>
      <c r="H181" s="36" t="s">
        <v>351</v>
      </c>
    </row>
    <row r="182" spans="2:8" x14ac:dyDescent="0.25">
      <c r="B182" s="28">
        <v>1</v>
      </c>
      <c r="C182" s="29">
        <v>1243</v>
      </c>
      <c r="D182" s="28" t="s">
        <v>328</v>
      </c>
      <c r="E182" s="36" t="s">
        <v>351</v>
      </c>
      <c r="F182" s="37">
        <v>113.04</v>
      </c>
      <c r="G182" s="36">
        <v>193.75</v>
      </c>
      <c r="H182" s="36">
        <v>53.75</v>
      </c>
    </row>
    <row r="183" spans="2:8" x14ac:dyDescent="0.25">
      <c r="B183" s="28">
        <v>1</v>
      </c>
      <c r="C183" s="29">
        <v>357</v>
      </c>
      <c r="D183" s="28" t="s">
        <v>256</v>
      </c>
      <c r="E183" s="36">
        <v>4017.46</v>
      </c>
      <c r="F183" s="37">
        <v>3748.9799999999996</v>
      </c>
      <c r="G183" s="36" t="s">
        <v>351</v>
      </c>
      <c r="H183" s="36" t="s">
        <v>351</v>
      </c>
    </row>
    <row r="184" spans="2:8" x14ac:dyDescent="0.25">
      <c r="B184" s="28">
        <v>1</v>
      </c>
      <c r="C184" s="29">
        <v>891</v>
      </c>
      <c r="D184" s="28" t="s">
        <v>257</v>
      </c>
      <c r="E184" s="36">
        <v>409.84</v>
      </c>
      <c r="F184" s="37">
        <v>342.44</v>
      </c>
      <c r="G184" s="36" t="s">
        <v>351</v>
      </c>
      <c r="H184" s="36" t="s">
        <v>351</v>
      </c>
    </row>
    <row r="185" spans="2:8" x14ac:dyDescent="0.25">
      <c r="B185" s="28">
        <v>1</v>
      </c>
      <c r="C185" s="29">
        <v>285</v>
      </c>
      <c r="D185" s="28" t="s">
        <v>258</v>
      </c>
      <c r="E185" s="36">
        <v>833.9</v>
      </c>
      <c r="F185" s="37">
        <v>1054.3300000000002</v>
      </c>
      <c r="G185" s="36" t="s">
        <v>351</v>
      </c>
      <c r="H185" s="36" t="s">
        <v>351</v>
      </c>
    </row>
    <row r="186" spans="2:8" x14ac:dyDescent="0.25">
      <c r="B186" s="28">
        <v>1</v>
      </c>
      <c r="C186" s="29">
        <v>1352</v>
      </c>
      <c r="D186" s="28" t="s">
        <v>259</v>
      </c>
      <c r="E186" s="36">
        <v>379.52</v>
      </c>
      <c r="F186" s="37">
        <v>226.8</v>
      </c>
      <c r="G186" s="36">
        <v>25</v>
      </c>
      <c r="H186" s="36">
        <v>6.25</v>
      </c>
    </row>
    <row r="187" spans="2:8" x14ac:dyDescent="0.25">
      <c r="B187" s="28">
        <v>1</v>
      </c>
      <c r="C187" s="29">
        <v>391</v>
      </c>
      <c r="D187" s="28" t="s">
        <v>260</v>
      </c>
      <c r="E187" s="36">
        <v>2003.55</v>
      </c>
      <c r="F187" s="37">
        <v>1799.89</v>
      </c>
      <c r="G187" s="36">
        <v>6.25</v>
      </c>
      <c r="H187" s="36">
        <v>6.25</v>
      </c>
    </row>
    <row r="188" spans="2:8" x14ac:dyDescent="0.25">
      <c r="B188" s="28">
        <v>1</v>
      </c>
      <c r="C188" s="29">
        <v>686</v>
      </c>
      <c r="D188" s="28" t="s">
        <v>261</v>
      </c>
      <c r="E188" s="36">
        <v>5205.8900000000003</v>
      </c>
      <c r="F188" s="37">
        <v>8488.380000000001</v>
      </c>
      <c r="G188" s="36">
        <v>176.25</v>
      </c>
      <c r="H188" s="36">
        <v>122.5</v>
      </c>
    </row>
    <row r="189" spans="2:8" x14ac:dyDescent="0.25">
      <c r="B189" s="28">
        <v>1</v>
      </c>
      <c r="C189" s="29">
        <v>245</v>
      </c>
      <c r="D189" s="28" t="s">
        <v>262</v>
      </c>
      <c r="E189" s="36">
        <v>5460.7</v>
      </c>
      <c r="F189" s="37">
        <v>3652.4799999999996</v>
      </c>
      <c r="G189" s="36">
        <v>6.25</v>
      </c>
      <c r="H189" s="36">
        <v>18.75</v>
      </c>
    </row>
    <row r="190" spans="2:8" x14ac:dyDescent="0.25">
      <c r="B190" s="28">
        <v>1</v>
      </c>
      <c r="C190" s="29">
        <v>355</v>
      </c>
      <c r="D190" s="28" t="s">
        <v>263</v>
      </c>
      <c r="E190" s="36">
        <v>542.73</v>
      </c>
      <c r="F190" s="37">
        <v>878.35</v>
      </c>
      <c r="G190" s="36">
        <v>3.75</v>
      </c>
      <c r="H190" s="36">
        <v>5</v>
      </c>
    </row>
    <row r="191" spans="2:8" x14ac:dyDescent="0.25">
      <c r="B191" s="28">
        <v>1</v>
      </c>
      <c r="C191" s="29">
        <v>3861</v>
      </c>
      <c r="D191" s="28" t="s">
        <v>329</v>
      </c>
      <c r="E191" s="36" t="s">
        <v>351</v>
      </c>
      <c r="F191" s="37" t="s">
        <v>351</v>
      </c>
      <c r="G191" s="36" t="s">
        <v>351</v>
      </c>
      <c r="H191" s="36" t="s">
        <v>351</v>
      </c>
    </row>
    <row r="192" spans="2:8" x14ac:dyDescent="0.25">
      <c r="B192" s="28">
        <v>1</v>
      </c>
      <c r="C192" s="29">
        <v>1049</v>
      </c>
      <c r="D192" s="28" t="s">
        <v>267</v>
      </c>
      <c r="E192" s="36">
        <v>2315.3200000000002</v>
      </c>
      <c r="F192" s="37">
        <v>2442.1400000000003</v>
      </c>
      <c r="G192" s="36">
        <v>250</v>
      </c>
      <c r="H192" s="36">
        <v>93.75</v>
      </c>
    </row>
    <row r="193" spans="2:8" x14ac:dyDescent="0.25">
      <c r="B193" s="28">
        <v>1</v>
      </c>
      <c r="C193" s="29">
        <v>599</v>
      </c>
      <c r="D193" s="28" t="s">
        <v>268</v>
      </c>
      <c r="E193" s="36">
        <v>266.33</v>
      </c>
      <c r="F193" s="37">
        <v>161.61999999999998</v>
      </c>
      <c r="G193" s="36" t="s">
        <v>351</v>
      </c>
      <c r="H193" s="36" t="s">
        <v>351</v>
      </c>
    </row>
    <row r="194" spans="2:8" x14ac:dyDescent="0.25">
      <c r="B194" s="28">
        <v>1</v>
      </c>
      <c r="C194" s="29">
        <v>436</v>
      </c>
      <c r="D194" s="28" t="s">
        <v>269</v>
      </c>
      <c r="E194" s="36">
        <v>327.54000000000002</v>
      </c>
      <c r="F194" s="37">
        <v>469.86</v>
      </c>
      <c r="G194" s="36">
        <v>25</v>
      </c>
      <c r="H194" s="36">
        <v>8.75</v>
      </c>
    </row>
    <row r="195" spans="2:8" hidden="1" x14ac:dyDescent="0.25">
      <c r="B195" s="51">
        <v>1</v>
      </c>
      <c r="C195" s="52">
        <v>372</v>
      </c>
      <c r="D195" s="51" t="s">
        <v>270</v>
      </c>
      <c r="E195" s="53">
        <v>164.5</v>
      </c>
      <c r="F195" s="53">
        <v>164.5</v>
      </c>
      <c r="G195" s="36" t="s">
        <v>351</v>
      </c>
      <c r="H195" s="36" t="s">
        <v>351</v>
      </c>
    </row>
    <row r="196" spans="2:8" x14ac:dyDescent="0.25">
      <c r="B196" s="28">
        <v>1</v>
      </c>
      <c r="C196" s="29">
        <v>253</v>
      </c>
      <c r="D196" s="28" t="s">
        <v>271</v>
      </c>
      <c r="E196" s="36">
        <v>4054.31</v>
      </c>
      <c r="F196" s="37">
        <v>4282.32</v>
      </c>
      <c r="G196" s="36">
        <v>1226.25</v>
      </c>
      <c r="H196" s="36">
        <v>862.5</v>
      </c>
    </row>
    <row r="197" spans="2:8" x14ac:dyDescent="0.25">
      <c r="B197" s="28">
        <v>1</v>
      </c>
      <c r="C197" s="29">
        <v>1658</v>
      </c>
      <c r="D197" s="28" t="s">
        <v>331</v>
      </c>
      <c r="E197" s="36">
        <v>3364.7</v>
      </c>
      <c r="F197" s="37">
        <v>5465.29</v>
      </c>
      <c r="G197" s="36" t="s">
        <v>351</v>
      </c>
      <c r="H197" s="36" t="s">
        <v>351</v>
      </c>
    </row>
    <row r="198" spans="2:8" x14ac:dyDescent="0.25">
      <c r="B198" s="28">
        <v>1</v>
      </c>
      <c r="C198" s="29">
        <v>1221</v>
      </c>
      <c r="D198" s="28" t="s">
        <v>332</v>
      </c>
      <c r="E198" s="36">
        <v>374.57</v>
      </c>
      <c r="F198" s="37">
        <v>683.12000000000012</v>
      </c>
      <c r="G198" s="36">
        <v>28.75</v>
      </c>
      <c r="H198" s="36">
        <v>46.25</v>
      </c>
    </row>
    <row r="199" spans="2:8" x14ac:dyDescent="0.25">
      <c r="B199" s="28">
        <v>1</v>
      </c>
      <c r="C199" s="29">
        <v>224</v>
      </c>
      <c r="D199" s="28" t="s">
        <v>333</v>
      </c>
      <c r="E199" s="36">
        <v>1825.58</v>
      </c>
      <c r="F199" s="37">
        <v>1164.4100000000001</v>
      </c>
      <c r="G199" s="36">
        <v>77.5</v>
      </c>
      <c r="H199" s="36">
        <v>15</v>
      </c>
    </row>
    <row r="200" spans="2:8" x14ac:dyDescent="0.25">
      <c r="B200" s="28">
        <v>1</v>
      </c>
      <c r="C200" s="29">
        <v>670</v>
      </c>
      <c r="D200" s="28" t="s">
        <v>278</v>
      </c>
      <c r="E200" s="36">
        <v>1139.8399999999999</v>
      </c>
      <c r="F200" s="37">
        <v>1069.3699999999999</v>
      </c>
      <c r="G200" s="36" t="s">
        <v>351</v>
      </c>
      <c r="H200" s="36" t="s">
        <v>351</v>
      </c>
    </row>
    <row r="201" spans="2:8" x14ac:dyDescent="0.25">
      <c r="B201" s="28">
        <v>1</v>
      </c>
      <c r="C201" s="29">
        <v>789</v>
      </c>
      <c r="D201" s="28" t="s">
        <v>280</v>
      </c>
      <c r="E201" s="36">
        <v>26616.639999999999</v>
      </c>
      <c r="F201" s="37">
        <v>18930.28</v>
      </c>
      <c r="G201" s="36" t="s">
        <v>351</v>
      </c>
      <c r="H201" s="36" t="s">
        <v>351</v>
      </c>
    </row>
    <row r="202" spans="2:8" x14ac:dyDescent="0.25">
      <c r="B202" s="28">
        <v>1</v>
      </c>
      <c r="C202" s="29">
        <v>228</v>
      </c>
      <c r="D202" s="28" t="s">
        <v>281</v>
      </c>
      <c r="E202" s="36">
        <v>213.85</v>
      </c>
      <c r="F202" s="37">
        <v>164.5</v>
      </c>
      <c r="G202" s="36" t="s">
        <v>351</v>
      </c>
      <c r="H202" s="36" t="s">
        <v>351</v>
      </c>
    </row>
    <row r="203" spans="2:8" x14ac:dyDescent="0.25">
      <c r="B203" s="28">
        <v>1</v>
      </c>
      <c r="C203" s="29">
        <v>100</v>
      </c>
      <c r="D203" s="28" t="s">
        <v>282</v>
      </c>
      <c r="E203" s="36">
        <v>302.43</v>
      </c>
      <c r="F203" s="37">
        <v>166.04</v>
      </c>
      <c r="G203" s="36">
        <v>7.5</v>
      </c>
      <c r="H203" s="36" t="s">
        <v>351</v>
      </c>
    </row>
    <row r="204" spans="2:8" x14ac:dyDescent="0.25">
      <c r="B204" s="28">
        <v>1</v>
      </c>
      <c r="C204" s="29">
        <v>339</v>
      </c>
      <c r="D204" s="28" t="s">
        <v>283</v>
      </c>
      <c r="E204" s="36">
        <v>13299.7</v>
      </c>
      <c r="F204" s="37">
        <v>13135.2</v>
      </c>
      <c r="G204" s="36">
        <v>177.5</v>
      </c>
      <c r="H204" s="36">
        <v>177.5</v>
      </c>
    </row>
    <row r="205" spans="2:8" hidden="1" x14ac:dyDescent="0.25">
      <c r="B205" s="51">
        <v>1</v>
      </c>
      <c r="C205" s="52">
        <v>899</v>
      </c>
      <c r="D205" s="51" t="s">
        <v>285</v>
      </c>
      <c r="E205" s="53" t="s">
        <v>351</v>
      </c>
      <c r="F205" s="53">
        <v>1102.29</v>
      </c>
      <c r="G205" s="36" t="s">
        <v>351</v>
      </c>
      <c r="H205" s="36" t="s">
        <v>351</v>
      </c>
    </row>
    <row r="206" spans="2:8" x14ac:dyDescent="0.25">
      <c r="B206" s="28">
        <v>1</v>
      </c>
      <c r="C206" s="29">
        <v>790</v>
      </c>
      <c r="D206" s="28" t="s">
        <v>287</v>
      </c>
      <c r="E206" s="36">
        <v>719.34</v>
      </c>
      <c r="F206" s="37">
        <v>456.73</v>
      </c>
      <c r="G206" s="36" t="s">
        <v>351</v>
      </c>
      <c r="H206" s="36" t="s">
        <v>351</v>
      </c>
    </row>
    <row r="207" spans="2:8" x14ac:dyDescent="0.25">
      <c r="B207" s="28">
        <v>1</v>
      </c>
      <c r="C207" s="29">
        <v>1032</v>
      </c>
      <c r="D207" s="28" t="s">
        <v>288</v>
      </c>
      <c r="E207" s="36">
        <v>3404.17</v>
      </c>
      <c r="F207" s="37">
        <v>2689.54</v>
      </c>
      <c r="G207" s="36">
        <v>135</v>
      </c>
      <c r="H207" s="36">
        <v>135</v>
      </c>
    </row>
    <row r="208" spans="2:8" x14ac:dyDescent="0.25">
      <c r="B208" s="28">
        <v>1</v>
      </c>
      <c r="C208" s="29">
        <v>431</v>
      </c>
      <c r="D208" s="28" t="s">
        <v>289</v>
      </c>
      <c r="E208" s="36">
        <v>1831.64</v>
      </c>
      <c r="F208" s="37">
        <v>563.41999999999996</v>
      </c>
      <c r="G208" s="36" t="s">
        <v>351</v>
      </c>
      <c r="H208" s="36" t="s">
        <v>351</v>
      </c>
    </row>
    <row r="209" spans="2:9" x14ac:dyDescent="0.25">
      <c r="B209" s="28">
        <v>1</v>
      </c>
      <c r="C209" s="29">
        <v>432</v>
      </c>
      <c r="D209" s="28" t="s">
        <v>290</v>
      </c>
      <c r="E209" s="36">
        <v>467.69</v>
      </c>
      <c r="F209" s="37">
        <v>598.15</v>
      </c>
      <c r="G209" s="36">
        <v>7.5</v>
      </c>
      <c r="H209" s="36" t="s">
        <v>351</v>
      </c>
    </row>
    <row r="210" spans="2:9" x14ac:dyDescent="0.25">
      <c r="B210" s="28">
        <v>1</v>
      </c>
      <c r="C210" s="29">
        <v>587</v>
      </c>
      <c r="D210" s="28" t="s">
        <v>291</v>
      </c>
      <c r="E210" s="36">
        <v>3308.89</v>
      </c>
      <c r="F210" s="37">
        <v>3151.5099999999993</v>
      </c>
      <c r="G210" s="36" t="s">
        <v>351</v>
      </c>
      <c r="H210" s="36" t="s">
        <v>351</v>
      </c>
    </row>
    <row r="211" spans="2:9" x14ac:dyDescent="0.25">
      <c r="B211" s="28">
        <v>1</v>
      </c>
      <c r="C211" s="29">
        <v>392</v>
      </c>
      <c r="D211" s="28" t="s">
        <v>292</v>
      </c>
      <c r="E211" s="36">
        <v>424.2</v>
      </c>
      <c r="F211" s="37" t="s">
        <v>351</v>
      </c>
      <c r="G211" s="36" t="s">
        <v>351</v>
      </c>
      <c r="H211" s="36" t="s">
        <v>351</v>
      </c>
    </row>
    <row r="212" spans="2:9" hidden="1" x14ac:dyDescent="0.25">
      <c r="B212" s="51">
        <v>1</v>
      </c>
      <c r="C212" s="52">
        <v>205</v>
      </c>
      <c r="D212" s="51" t="s">
        <v>335</v>
      </c>
      <c r="E212" s="53">
        <v>10859.88</v>
      </c>
      <c r="F212" s="53">
        <v>10859.880000000001</v>
      </c>
      <c r="G212" s="36">
        <v>525</v>
      </c>
      <c r="H212" s="36">
        <v>525</v>
      </c>
    </row>
    <row r="213" spans="2:9" x14ac:dyDescent="0.25">
      <c r="B213" s="28"/>
      <c r="C213" s="28"/>
      <c r="D213" s="28"/>
      <c r="E213" s="36"/>
      <c r="F213" s="37"/>
      <c r="G213" s="36"/>
      <c r="H213" s="36"/>
    </row>
    <row r="214" spans="2:9" x14ac:dyDescent="0.25">
      <c r="B214" s="28"/>
      <c r="C214" s="28"/>
      <c r="D214" s="28"/>
      <c r="E214" s="36"/>
      <c r="F214" s="37"/>
      <c r="G214" s="36"/>
      <c r="H214" s="36"/>
    </row>
    <row r="215" spans="2:9" x14ac:dyDescent="0.25">
      <c r="B215" s="28"/>
      <c r="C215" s="28"/>
      <c r="D215" s="28"/>
      <c r="E215" s="36"/>
      <c r="F215" s="37"/>
      <c r="G215" s="36"/>
      <c r="H215" s="36"/>
    </row>
    <row r="216" spans="2:9" x14ac:dyDescent="0.25">
      <c r="B216" s="28"/>
      <c r="C216" s="28"/>
      <c r="D216" s="28"/>
      <c r="E216" s="36"/>
      <c r="F216" s="37"/>
      <c r="G216" s="36"/>
      <c r="H216" s="36"/>
    </row>
    <row r="218" spans="2:9" x14ac:dyDescent="0.25">
      <c r="D218" s="38" t="s">
        <v>294</v>
      </c>
      <c r="E218" s="39">
        <f>SUM(E10:E217)</f>
        <v>460576.08000000007</v>
      </c>
      <c r="F218" s="39">
        <f>SUM(F10:F217)</f>
        <v>409855.20999999967</v>
      </c>
      <c r="G218" s="39">
        <f>SUM(G10:G216)</f>
        <v>34998.75</v>
      </c>
      <c r="H218" s="39">
        <f>SUM(H10:H216)</f>
        <v>24731.25</v>
      </c>
      <c r="I218" s="41"/>
    </row>
    <row r="220" spans="2:9" x14ac:dyDescent="0.25">
      <c r="E220" s="40"/>
    </row>
    <row r="221" spans="2:9" x14ac:dyDescent="0.25">
      <c r="E221" s="41"/>
      <c r="F221" s="41"/>
      <c r="G221" s="41"/>
      <c r="H221" s="41"/>
    </row>
    <row r="222" spans="2:9" x14ac:dyDescent="0.25">
      <c r="E222" s="41"/>
      <c r="F222" s="41"/>
      <c r="G222" s="41"/>
      <c r="H222" s="41"/>
    </row>
    <row r="223" spans="2:9" x14ac:dyDescent="0.25">
      <c r="E223" s="41"/>
      <c r="F223" s="41"/>
      <c r="G223" s="41"/>
      <c r="H223" s="41"/>
    </row>
    <row r="224" spans="2:9" x14ac:dyDescent="0.25">
      <c r="E224" s="43"/>
      <c r="F224" s="43"/>
      <c r="G224" s="43"/>
      <c r="H224" s="43"/>
    </row>
    <row r="225" spans="5:5" x14ac:dyDescent="0.25">
      <c r="E225" s="40"/>
    </row>
    <row r="226" spans="5:5" x14ac:dyDescent="0.25">
      <c r="E226" s="44"/>
    </row>
    <row r="227" spans="5:5" x14ac:dyDescent="0.25">
      <c r="E227" s="44"/>
    </row>
    <row r="228" spans="5:5" x14ac:dyDescent="0.25">
      <c r="E228" s="50"/>
    </row>
    <row r="229" spans="5:5" x14ac:dyDescent="0.25">
      <c r="E229" s="49"/>
    </row>
    <row r="230" spans="5:5" x14ac:dyDescent="0.25">
      <c r="E230" s="44"/>
    </row>
    <row r="231" spans="5:5" x14ac:dyDescent="0.25">
      <c r="E231" s="44"/>
    </row>
    <row r="232" spans="5:5" x14ac:dyDescent="0.25">
      <c r="E232" s="44"/>
    </row>
  </sheetData>
  <sheetProtection algorithmName="SHA-512" hashValue="LYhbp7uPV4C12hMrjUZ+bO1ujIDfD9oYT89tgxOHafrlo9FNzS2CN0XczeStUPOUkOgGFPFj+32/crLp3mGOuQ==" saltValue="U0g1VmG80VJMIqEdzSli/Q==" spinCount="100000" sheet="1" objects="1" scenarios="1"/>
  <autoFilter ref="B9:H216" xr:uid="{E7F73D12-A6C5-43DC-B11E-7873B8C55B0F}">
    <filterColumn colId="2">
      <colorFilter dxfId="0"/>
    </filterColumn>
  </autoFilter>
  <mergeCells count="1">
    <mergeCell ref="B6:E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ECC96-95BE-4D21-B8B5-843AF0448F34}">
  <dimension ref="B1:I232"/>
  <sheetViews>
    <sheetView topLeftCell="A4" zoomScaleNormal="100" workbookViewId="0">
      <selection activeCell="H14" sqref="H14"/>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9" width="9.42578125" style="17" bestFit="1" customWidth="1"/>
    <col min="10" max="16384" width="8.85546875" style="17"/>
  </cols>
  <sheetData>
    <row r="1" spans="2:9" ht="5.0999999999999996" customHeight="1" thickBot="1" x14ac:dyDescent="0.3"/>
    <row r="2" spans="2:9" ht="15.75" thickBot="1" x14ac:dyDescent="0.3">
      <c r="B2" s="19" t="s">
        <v>0</v>
      </c>
      <c r="C2" s="20" t="s">
        <v>1</v>
      </c>
    </row>
    <row r="3" spans="2:9" ht="15.75" thickBot="1" x14ac:dyDescent="0.3">
      <c r="B3" s="21" t="s">
        <v>2</v>
      </c>
      <c r="C3" s="20" t="s">
        <v>352</v>
      </c>
    </row>
    <row r="4" spans="2:9" ht="15.75" thickBot="1" x14ac:dyDescent="0.3">
      <c r="B4" s="21" t="s">
        <v>4</v>
      </c>
      <c r="C4" s="22" t="s">
        <v>353</v>
      </c>
    </row>
    <row r="6" spans="2:9" ht="15" customHeight="1" x14ac:dyDescent="0.25">
      <c r="B6" s="61" t="s">
        <v>339</v>
      </c>
      <c r="C6" s="62"/>
      <c r="D6" s="62"/>
      <c r="E6" s="63"/>
      <c r="F6" s="23"/>
      <c r="G6" s="23"/>
      <c r="H6" s="23"/>
    </row>
    <row r="7" spans="2:9" x14ac:dyDescent="0.25">
      <c r="B7" s="64"/>
      <c r="C7" s="65"/>
      <c r="D7" s="65"/>
      <c r="E7" s="66"/>
      <c r="F7" s="23"/>
      <c r="G7" s="23"/>
      <c r="H7" s="23"/>
    </row>
    <row r="8" spans="2:9" x14ac:dyDescent="0.25">
      <c r="B8" s="24"/>
      <c r="C8" s="25"/>
      <c r="D8" s="24"/>
      <c r="E8" s="24"/>
      <c r="F8" s="24"/>
      <c r="G8" s="24"/>
      <c r="H8" s="24"/>
    </row>
    <row r="9" spans="2:9" x14ac:dyDescent="0.25">
      <c r="B9" s="26" t="s">
        <v>6</v>
      </c>
      <c r="C9" s="27" t="s">
        <v>7</v>
      </c>
      <c r="D9" s="26" t="s">
        <v>8</v>
      </c>
      <c r="E9" s="26" t="s">
        <v>9</v>
      </c>
      <c r="F9" s="26" t="s">
        <v>10</v>
      </c>
      <c r="G9" s="26" t="s">
        <v>11</v>
      </c>
      <c r="H9" s="26" t="s">
        <v>12</v>
      </c>
    </row>
    <row r="10" spans="2:9" x14ac:dyDescent="0.25">
      <c r="B10" s="28">
        <v>1</v>
      </c>
      <c r="C10" s="29">
        <v>579</v>
      </c>
      <c r="D10" s="28" t="s">
        <v>16</v>
      </c>
      <c r="E10" s="36">
        <v>335.02</v>
      </c>
      <c r="F10" s="37">
        <v>293.72000000000003</v>
      </c>
      <c r="G10" s="36">
        <v>0</v>
      </c>
      <c r="H10" s="36">
        <v>0</v>
      </c>
      <c r="I10" s="45"/>
    </row>
    <row r="11" spans="2:9" x14ac:dyDescent="0.25">
      <c r="B11" s="28">
        <v>1</v>
      </c>
      <c r="C11" s="29">
        <v>251</v>
      </c>
      <c r="D11" s="28" t="s">
        <v>296</v>
      </c>
      <c r="E11" s="36">
        <v>723.46</v>
      </c>
      <c r="F11" s="37">
        <v>552.97</v>
      </c>
      <c r="G11" s="36">
        <v>66.25</v>
      </c>
      <c r="H11" s="36">
        <v>200</v>
      </c>
    </row>
    <row r="12" spans="2:9" x14ac:dyDescent="0.25">
      <c r="B12" s="28">
        <v>1</v>
      </c>
      <c r="C12" s="29">
        <v>247</v>
      </c>
      <c r="D12" s="28" t="s">
        <v>296</v>
      </c>
      <c r="E12" s="36">
        <v>2173.6</v>
      </c>
      <c r="F12" s="37">
        <v>581.29999999999995</v>
      </c>
      <c r="G12" s="36">
        <v>330</v>
      </c>
      <c r="H12" s="36">
        <v>232.5</v>
      </c>
    </row>
    <row r="13" spans="2:9" x14ac:dyDescent="0.25">
      <c r="B13" s="28">
        <v>1</v>
      </c>
      <c r="C13" s="29">
        <v>901</v>
      </c>
      <c r="D13" s="28" t="s">
        <v>19</v>
      </c>
      <c r="E13" s="36">
        <v>164.5</v>
      </c>
      <c r="F13" s="37">
        <v>164.5</v>
      </c>
      <c r="G13" s="36">
        <v>0</v>
      </c>
      <c r="H13" s="36">
        <v>0</v>
      </c>
    </row>
    <row r="14" spans="2:9" x14ac:dyDescent="0.25">
      <c r="B14" s="28">
        <v>1</v>
      </c>
      <c r="C14" s="29">
        <v>195</v>
      </c>
      <c r="D14" s="28" t="s">
        <v>20</v>
      </c>
      <c r="E14" s="36">
        <v>0</v>
      </c>
      <c r="F14" s="37">
        <v>0</v>
      </c>
      <c r="G14" s="36">
        <v>0</v>
      </c>
      <c r="H14" s="36">
        <v>0</v>
      </c>
    </row>
    <row r="15" spans="2:9" x14ac:dyDescent="0.25">
      <c r="B15" s="28">
        <v>1</v>
      </c>
      <c r="C15" s="29">
        <v>663</v>
      </c>
      <c r="D15" s="28" t="s">
        <v>21</v>
      </c>
      <c r="E15" s="36">
        <v>5047.13</v>
      </c>
      <c r="F15" s="37">
        <v>4223.7300000000005</v>
      </c>
      <c r="G15" s="36">
        <v>380</v>
      </c>
      <c r="H15" s="36">
        <v>0</v>
      </c>
    </row>
    <row r="16" spans="2:9" x14ac:dyDescent="0.25">
      <c r="B16" s="28">
        <v>1</v>
      </c>
      <c r="C16" s="29">
        <v>196</v>
      </c>
      <c r="D16" s="28" t="s">
        <v>23</v>
      </c>
      <c r="E16" s="36">
        <v>-209.05</v>
      </c>
      <c r="F16" s="37">
        <v>0</v>
      </c>
      <c r="G16" s="36">
        <v>3127.5</v>
      </c>
      <c r="H16" s="36">
        <v>2712.5</v>
      </c>
    </row>
    <row r="17" spans="2:8" x14ac:dyDescent="0.25">
      <c r="B17" s="28">
        <v>1</v>
      </c>
      <c r="C17" s="29">
        <v>261</v>
      </c>
      <c r="D17" s="28" t="s">
        <v>297</v>
      </c>
      <c r="E17" s="36">
        <v>116.62</v>
      </c>
      <c r="F17" s="37">
        <v>271.3</v>
      </c>
      <c r="G17" s="36">
        <v>5</v>
      </c>
      <c r="H17" s="36">
        <v>0</v>
      </c>
    </row>
    <row r="18" spans="2:8" x14ac:dyDescent="0.25">
      <c r="B18" s="28">
        <v>1</v>
      </c>
      <c r="C18" s="29">
        <v>260</v>
      </c>
      <c r="D18" s="28" t="s">
        <v>298</v>
      </c>
      <c r="E18" s="36">
        <v>148.05000000000001</v>
      </c>
      <c r="F18" s="37">
        <v>258.72000000000003</v>
      </c>
      <c r="G18" s="36">
        <v>0</v>
      </c>
      <c r="H18" s="36">
        <v>0</v>
      </c>
    </row>
    <row r="19" spans="2:8" x14ac:dyDescent="0.25">
      <c r="B19" s="28">
        <v>1</v>
      </c>
      <c r="C19" s="29">
        <v>588</v>
      </c>
      <c r="D19" s="28" t="s">
        <v>24</v>
      </c>
      <c r="E19" s="36">
        <v>147.84</v>
      </c>
      <c r="F19" s="37">
        <v>147.84</v>
      </c>
      <c r="G19" s="36">
        <v>0</v>
      </c>
      <c r="H19" s="36">
        <v>0</v>
      </c>
    </row>
    <row r="20" spans="2:8" x14ac:dyDescent="0.25">
      <c r="B20" s="28">
        <v>1</v>
      </c>
      <c r="C20" s="29">
        <v>1017</v>
      </c>
      <c r="D20" s="28" t="s">
        <v>27</v>
      </c>
      <c r="E20" s="36">
        <v>164.5</v>
      </c>
      <c r="F20" s="37">
        <v>0</v>
      </c>
      <c r="G20" s="36">
        <v>0</v>
      </c>
      <c r="H20" s="36">
        <v>0</v>
      </c>
    </row>
    <row r="21" spans="2:8" x14ac:dyDescent="0.25">
      <c r="B21" s="28">
        <v>1</v>
      </c>
      <c r="C21" s="29">
        <v>301</v>
      </c>
      <c r="D21" s="28" t="s">
        <v>28</v>
      </c>
      <c r="E21" s="36">
        <v>98.7</v>
      </c>
      <c r="F21" s="37">
        <v>98.7</v>
      </c>
      <c r="G21" s="36">
        <v>0</v>
      </c>
      <c r="H21" s="36">
        <v>0</v>
      </c>
    </row>
    <row r="22" spans="2:8" x14ac:dyDescent="0.25">
      <c r="B22" s="28">
        <v>1</v>
      </c>
      <c r="C22" s="29">
        <v>791</v>
      </c>
      <c r="D22" s="28" t="s">
        <v>30</v>
      </c>
      <c r="E22" s="36">
        <v>131.6</v>
      </c>
      <c r="F22" s="37">
        <v>147.84</v>
      </c>
      <c r="G22" s="36">
        <v>0</v>
      </c>
      <c r="H22" s="36">
        <v>0</v>
      </c>
    </row>
    <row r="23" spans="2:8" x14ac:dyDescent="0.25">
      <c r="B23" s="28">
        <v>1</v>
      </c>
      <c r="C23" s="29">
        <v>1027</v>
      </c>
      <c r="D23" s="28" t="s">
        <v>31</v>
      </c>
      <c r="E23" s="36">
        <v>837.31</v>
      </c>
      <c r="F23" s="37">
        <v>136.76999999999998</v>
      </c>
      <c r="G23" s="36">
        <v>20</v>
      </c>
      <c r="H23" s="36">
        <v>0</v>
      </c>
    </row>
    <row r="24" spans="2:8" x14ac:dyDescent="0.25">
      <c r="B24" s="28">
        <v>1</v>
      </c>
      <c r="C24" s="29">
        <v>1018</v>
      </c>
      <c r="D24" s="28" t="s">
        <v>34</v>
      </c>
      <c r="E24" s="36">
        <v>0</v>
      </c>
      <c r="F24" s="37">
        <v>11.86</v>
      </c>
      <c r="G24" s="36">
        <v>0</v>
      </c>
      <c r="H24" s="36">
        <v>0</v>
      </c>
    </row>
    <row r="25" spans="2:8" x14ac:dyDescent="0.25">
      <c r="B25" s="28">
        <v>1</v>
      </c>
      <c r="C25" s="29">
        <v>206</v>
      </c>
      <c r="D25" s="28" t="s">
        <v>36</v>
      </c>
      <c r="E25" s="36">
        <v>0</v>
      </c>
      <c r="F25" s="37">
        <v>446.53000000000003</v>
      </c>
      <c r="G25" s="36">
        <v>0</v>
      </c>
      <c r="H25" s="36">
        <v>0</v>
      </c>
    </row>
    <row r="26" spans="2:8" x14ac:dyDescent="0.25">
      <c r="B26" s="28">
        <v>1</v>
      </c>
      <c r="C26" s="29">
        <v>358</v>
      </c>
      <c r="D26" s="28" t="s">
        <v>37</v>
      </c>
      <c r="E26" s="36">
        <v>65.8</v>
      </c>
      <c r="F26" s="37">
        <v>180.36</v>
      </c>
      <c r="G26" s="36">
        <v>0</v>
      </c>
      <c r="H26" s="36">
        <v>5</v>
      </c>
    </row>
    <row r="27" spans="2:8" x14ac:dyDescent="0.25">
      <c r="B27" s="28">
        <v>1</v>
      </c>
      <c r="C27" s="29">
        <v>589</v>
      </c>
      <c r="D27" s="28" t="s">
        <v>38</v>
      </c>
      <c r="E27" s="36">
        <v>532.25</v>
      </c>
      <c r="F27" s="37">
        <v>309.68</v>
      </c>
      <c r="G27" s="36">
        <v>46.25</v>
      </c>
      <c r="H27" s="36">
        <v>30</v>
      </c>
    </row>
    <row r="28" spans="2:8" x14ac:dyDescent="0.25">
      <c r="B28" s="28">
        <v>1</v>
      </c>
      <c r="C28" s="29">
        <v>366</v>
      </c>
      <c r="D28" s="28" t="s">
        <v>39</v>
      </c>
      <c r="E28" s="36">
        <v>164.5</v>
      </c>
      <c r="F28" s="37">
        <v>279.64999999999998</v>
      </c>
      <c r="G28" s="36">
        <v>0</v>
      </c>
      <c r="H28" s="36">
        <v>0</v>
      </c>
    </row>
    <row r="29" spans="2:8" x14ac:dyDescent="0.25">
      <c r="B29" s="28">
        <v>1</v>
      </c>
      <c r="C29" s="29">
        <v>822</v>
      </c>
      <c r="D29" s="28" t="s">
        <v>41</v>
      </c>
      <c r="E29" s="36">
        <v>0</v>
      </c>
      <c r="F29" s="37">
        <v>164.5</v>
      </c>
      <c r="G29" s="36">
        <v>0</v>
      </c>
      <c r="H29" s="36">
        <v>0</v>
      </c>
    </row>
    <row r="30" spans="2:8" x14ac:dyDescent="0.25">
      <c r="B30" s="28">
        <v>1</v>
      </c>
      <c r="C30" s="29">
        <v>1003</v>
      </c>
      <c r="D30" s="28" t="s">
        <v>43</v>
      </c>
      <c r="E30" s="36">
        <v>147.84</v>
      </c>
      <c r="F30" s="37">
        <v>147.84</v>
      </c>
      <c r="G30" s="36">
        <v>0</v>
      </c>
      <c r="H30" s="36">
        <v>0</v>
      </c>
    </row>
    <row r="31" spans="2:8" x14ac:dyDescent="0.25">
      <c r="B31" s="28">
        <v>1</v>
      </c>
      <c r="C31" s="29">
        <v>903</v>
      </c>
      <c r="D31" s="28" t="s">
        <v>45</v>
      </c>
      <c r="E31" s="36">
        <v>0</v>
      </c>
      <c r="F31" s="37">
        <v>164.5</v>
      </c>
      <c r="G31" s="36">
        <v>0</v>
      </c>
      <c r="H31" s="36">
        <v>0</v>
      </c>
    </row>
    <row r="32" spans="2:8" x14ac:dyDescent="0.25">
      <c r="B32" s="28">
        <v>1</v>
      </c>
      <c r="C32" s="29">
        <v>792</v>
      </c>
      <c r="D32" s="28" t="s">
        <v>301</v>
      </c>
      <c r="E32" s="36">
        <v>164.5</v>
      </c>
      <c r="F32" s="37">
        <v>164.7</v>
      </c>
      <c r="G32" s="36">
        <v>0</v>
      </c>
      <c r="H32" s="36">
        <v>0</v>
      </c>
    </row>
    <row r="33" spans="2:8" x14ac:dyDescent="0.25">
      <c r="B33" s="28">
        <v>1</v>
      </c>
      <c r="C33" s="29">
        <v>634</v>
      </c>
      <c r="D33" s="28" t="s">
        <v>48</v>
      </c>
      <c r="E33" s="36">
        <v>0</v>
      </c>
      <c r="F33" s="37">
        <v>164.5</v>
      </c>
      <c r="G33" s="36">
        <v>0</v>
      </c>
      <c r="H33" s="36">
        <v>0</v>
      </c>
    </row>
    <row r="34" spans="2:8" x14ac:dyDescent="0.25">
      <c r="B34" s="28">
        <v>1</v>
      </c>
      <c r="C34" s="29">
        <v>664</v>
      </c>
      <c r="D34" s="28" t="s">
        <v>49</v>
      </c>
      <c r="E34" s="36">
        <v>409.17</v>
      </c>
      <c r="F34" s="37">
        <v>1214.57</v>
      </c>
      <c r="G34" s="36">
        <v>0</v>
      </c>
      <c r="H34" s="36">
        <v>0</v>
      </c>
    </row>
    <row r="35" spans="2:8" x14ac:dyDescent="0.25">
      <c r="B35" s="28">
        <v>1</v>
      </c>
      <c r="C35" s="29">
        <v>580</v>
      </c>
      <c r="D35" s="28" t="s">
        <v>50</v>
      </c>
      <c r="E35" s="36">
        <v>123.2</v>
      </c>
      <c r="F35" s="37">
        <v>123.2</v>
      </c>
      <c r="G35" s="36">
        <v>3.75</v>
      </c>
      <c r="H35" s="36">
        <v>0</v>
      </c>
    </row>
    <row r="36" spans="2:8" x14ac:dyDescent="0.25">
      <c r="B36" s="28">
        <v>1</v>
      </c>
      <c r="C36" s="29">
        <v>225</v>
      </c>
      <c r="D36" s="28" t="s">
        <v>51</v>
      </c>
      <c r="E36" s="36">
        <v>164.7</v>
      </c>
      <c r="F36" s="37">
        <v>355.8</v>
      </c>
      <c r="G36" s="36">
        <v>0</v>
      </c>
      <c r="H36" s="36">
        <v>0</v>
      </c>
    </row>
    <row r="37" spans="2:8" x14ac:dyDescent="0.25">
      <c r="B37" s="28">
        <v>1</v>
      </c>
      <c r="C37" s="29">
        <v>1029</v>
      </c>
      <c r="D37" s="28" t="s">
        <v>53</v>
      </c>
      <c r="E37" s="36">
        <v>3983.25</v>
      </c>
      <c r="F37" s="37">
        <v>3983.25</v>
      </c>
      <c r="G37" s="36">
        <v>297.5</v>
      </c>
      <c r="H37" s="36">
        <v>111.25</v>
      </c>
    </row>
    <row r="38" spans="2:8" x14ac:dyDescent="0.25">
      <c r="B38" s="28">
        <v>1</v>
      </c>
      <c r="C38" s="29">
        <v>197</v>
      </c>
      <c r="D38" s="28" t="s">
        <v>55</v>
      </c>
      <c r="E38" s="36">
        <v>1563.09</v>
      </c>
      <c r="F38" s="37">
        <v>1110.1400000000001</v>
      </c>
      <c r="G38" s="36">
        <v>13.75</v>
      </c>
      <c r="H38" s="36">
        <v>0</v>
      </c>
    </row>
    <row r="39" spans="2:8" x14ac:dyDescent="0.25">
      <c r="B39" s="28">
        <v>1</v>
      </c>
      <c r="C39" s="29">
        <v>793</v>
      </c>
      <c r="D39" s="28" t="s">
        <v>57</v>
      </c>
      <c r="E39" s="36">
        <v>239.6</v>
      </c>
      <c r="F39" s="37">
        <v>239.6</v>
      </c>
      <c r="G39" s="36">
        <v>0</v>
      </c>
      <c r="H39" s="36">
        <v>0</v>
      </c>
    </row>
    <row r="40" spans="2:8" x14ac:dyDescent="0.25">
      <c r="B40" s="28">
        <v>1</v>
      </c>
      <c r="C40" s="29">
        <v>322</v>
      </c>
      <c r="D40" s="28" t="s">
        <v>58</v>
      </c>
      <c r="E40" s="36">
        <v>1144.57</v>
      </c>
      <c r="F40" s="37">
        <v>326.14999999999998</v>
      </c>
      <c r="G40" s="36">
        <v>116.25</v>
      </c>
      <c r="H40" s="36">
        <v>7.5</v>
      </c>
    </row>
    <row r="41" spans="2:8" x14ac:dyDescent="0.25">
      <c r="B41" s="28">
        <v>1</v>
      </c>
      <c r="C41" s="29">
        <v>270</v>
      </c>
      <c r="D41" s="28" t="s">
        <v>303</v>
      </c>
      <c r="E41" s="36">
        <v>2329.98</v>
      </c>
      <c r="F41" s="37">
        <v>0</v>
      </c>
      <c r="G41" s="36">
        <v>197.5</v>
      </c>
      <c r="H41" s="36">
        <v>123.75</v>
      </c>
    </row>
    <row r="42" spans="2:8" x14ac:dyDescent="0.25">
      <c r="B42" s="28">
        <v>1</v>
      </c>
      <c r="C42" s="29">
        <v>665</v>
      </c>
      <c r="D42" s="28" t="s">
        <v>60</v>
      </c>
      <c r="E42" s="36">
        <v>3354.68</v>
      </c>
      <c r="F42" s="37">
        <v>2207.92</v>
      </c>
      <c r="G42" s="36">
        <v>452.5</v>
      </c>
      <c r="H42" s="36">
        <v>0</v>
      </c>
    </row>
    <row r="43" spans="2:8" x14ac:dyDescent="0.25">
      <c r="B43" s="28">
        <v>1</v>
      </c>
      <c r="C43" s="29">
        <v>96</v>
      </c>
      <c r="D43" s="28" t="s">
        <v>61</v>
      </c>
      <c r="E43" s="36">
        <v>123.48</v>
      </c>
      <c r="F43" s="37">
        <v>938.02</v>
      </c>
      <c r="G43" s="36">
        <v>11.25</v>
      </c>
      <c r="H43" s="36">
        <v>30</v>
      </c>
    </row>
    <row r="44" spans="2:8" x14ac:dyDescent="0.25">
      <c r="B44" s="28">
        <v>1</v>
      </c>
      <c r="C44" s="29">
        <v>216</v>
      </c>
      <c r="D44" s="28" t="s">
        <v>63</v>
      </c>
      <c r="E44" s="36">
        <v>147.84</v>
      </c>
      <c r="F44" s="37">
        <v>0</v>
      </c>
      <c r="G44" s="36">
        <v>0</v>
      </c>
      <c r="H44" s="36">
        <v>0</v>
      </c>
    </row>
    <row r="45" spans="2:8" x14ac:dyDescent="0.25">
      <c r="B45" s="28">
        <v>1</v>
      </c>
      <c r="C45" s="29">
        <v>794</v>
      </c>
      <c r="D45" s="28" t="s">
        <v>65</v>
      </c>
      <c r="E45" s="36">
        <v>0</v>
      </c>
      <c r="F45" s="37">
        <v>164.5</v>
      </c>
      <c r="G45" s="36">
        <v>0</v>
      </c>
      <c r="H45" s="36">
        <v>0</v>
      </c>
    </row>
    <row r="46" spans="2:8" x14ac:dyDescent="0.25">
      <c r="B46" s="28">
        <v>1</v>
      </c>
      <c r="C46" s="29">
        <v>739</v>
      </c>
      <c r="D46" s="28" t="s">
        <v>66</v>
      </c>
      <c r="E46" s="36">
        <v>184.17</v>
      </c>
      <c r="F46" s="37">
        <v>300.38</v>
      </c>
      <c r="G46" s="36">
        <v>10</v>
      </c>
      <c r="H46" s="36">
        <v>10.92</v>
      </c>
    </row>
    <row r="47" spans="2:8" x14ac:dyDescent="0.25">
      <c r="B47" s="28">
        <v>1</v>
      </c>
      <c r="C47" s="29">
        <v>286</v>
      </c>
      <c r="D47" s="28" t="s">
        <v>67</v>
      </c>
      <c r="E47" s="36">
        <v>0</v>
      </c>
      <c r="F47" s="37">
        <v>133.97999999999999</v>
      </c>
      <c r="G47" s="36">
        <v>0</v>
      </c>
      <c r="H47" s="36">
        <v>0</v>
      </c>
    </row>
    <row r="48" spans="2:8" x14ac:dyDescent="0.25">
      <c r="B48" s="28">
        <v>1</v>
      </c>
      <c r="C48" s="29">
        <v>851</v>
      </c>
      <c r="D48" s="28" t="s">
        <v>68</v>
      </c>
      <c r="E48" s="36">
        <v>598.42999999999995</v>
      </c>
      <c r="F48" s="37">
        <v>3701.72</v>
      </c>
      <c r="G48" s="36">
        <v>0</v>
      </c>
      <c r="H48" s="36">
        <v>0</v>
      </c>
    </row>
    <row r="49" spans="2:8" x14ac:dyDescent="0.25">
      <c r="B49" s="28">
        <v>1</v>
      </c>
      <c r="C49" s="29">
        <v>581</v>
      </c>
      <c r="D49" s="28" t="s">
        <v>69</v>
      </c>
      <c r="E49" s="36">
        <v>170.8</v>
      </c>
      <c r="F49" s="37">
        <v>170.8</v>
      </c>
      <c r="G49" s="36">
        <v>0</v>
      </c>
      <c r="H49" s="36">
        <v>0</v>
      </c>
    </row>
    <row r="50" spans="2:8" x14ac:dyDescent="0.25">
      <c r="B50" s="28">
        <v>1</v>
      </c>
      <c r="C50" s="29">
        <v>681</v>
      </c>
      <c r="D50" s="28" t="s">
        <v>70</v>
      </c>
      <c r="E50" s="36">
        <v>0</v>
      </c>
      <c r="F50" s="37">
        <v>0</v>
      </c>
      <c r="G50" s="36">
        <v>0</v>
      </c>
      <c r="H50" s="36">
        <v>0</v>
      </c>
    </row>
    <row r="51" spans="2:8" x14ac:dyDescent="0.25">
      <c r="B51" s="28">
        <v>1</v>
      </c>
      <c r="C51" s="29">
        <v>103</v>
      </c>
      <c r="D51" s="28" t="s">
        <v>71</v>
      </c>
      <c r="E51" s="36">
        <v>133.97999999999999</v>
      </c>
      <c r="F51" s="37">
        <v>179.7</v>
      </c>
      <c r="G51" s="36">
        <v>0</v>
      </c>
      <c r="H51" s="36">
        <v>0</v>
      </c>
    </row>
    <row r="52" spans="2:8" x14ac:dyDescent="0.25">
      <c r="B52" s="28">
        <v>1</v>
      </c>
      <c r="C52" s="29">
        <v>781</v>
      </c>
      <c r="D52" s="28" t="s">
        <v>72</v>
      </c>
      <c r="E52" s="36">
        <v>0</v>
      </c>
      <c r="F52" s="37">
        <v>146.16</v>
      </c>
      <c r="G52" s="36">
        <v>0</v>
      </c>
      <c r="H52" s="36">
        <v>0</v>
      </c>
    </row>
    <row r="53" spans="2:8" x14ac:dyDescent="0.25">
      <c r="B53" s="28">
        <v>1</v>
      </c>
      <c r="C53" s="29">
        <v>1025</v>
      </c>
      <c r="D53" s="28" t="s">
        <v>73</v>
      </c>
      <c r="E53" s="36">
        <v>0</v>
      </c>
      <c r="F53" s="37">
        <v>0</v>
      </c>
      <c r="G53" s="36">
        <v>0</v>
      </c>
      <c r="H53" s="36">
        <v>0</v>
      </c>
    </row>
    <row r="54" spans="2:8" x14ac:dyDescent="0.25">
      <c r="B54" s="28">
        <v>1</v>
      </c>
      <c r="C54" s="29">
        <v>276</v>
      </c>
      <c r="D54" s="28" t="s">
        <v>304</v>
      </c>
      <c r="E54" s="36">
        <v>0</v>
      </c>
      <c r="F54" s="37">
        <v>0</v>
      </c>
      <c r="G54" s="36">
        <v>0</v>
      </c>
      <c r="H54" s="36">
        <v>0</v>
      </c>
    </row>
    <row r="55" spans="2:8" x14ac:dyDescent="0.25">
      <c r="B55" s="28">
        <v>1</v>
      </c>
      <c r="C55" s="29">
        <v>852</v>
      </c>
      <c r="D55" s="28" t="s">
        <v>76</v>
      </c>
      <c r="E55" s="36">
        <v>0</v>
      </c>
      <c r="F55" s="37">
        <v>322.84000000000003</v>
      </c>
      <c r="G55" s="36">
        <v>0</v>
      </c>
      <c r="H55" s="36">
        <v>0</v>
      </c>
    </row>
    <row r="56" spans="2:8" x14ac:dyDescent="0.25">
      <c r="B56" s="28">
        <v>1</v>
      </c>
      <c r="C56" s="29">
        <v>217</v>
      </c>
      <c r="D56" s="28" t="s">
        <v>77</v>
      </c>
      <c r="E56" s="36">
        <v>0</v>
      </c>
      <c r="F56" s="37">
        <v>120.84</v>
      </c>
      <c r="G56" s="36">
        <v>0</v>
      </c>
      <c r="H56" s="36">
        <v>0</v>
      </c>
    </row>
    <row r="57" spans="2:8" x14ac:dyDescent="0.25">
      <c r="B57" s="28">
        <v>1</v>
      </c>
      <c r="C57" s="29">
        <v>1168</v>
      </c>
      <c r="D57" s="28" t="s">
        <v>78</v>
      </c>
      <c r="E57" s="36">
        <v>164.5</v>
      </c>
      <c r="F57" s="37">
        <v>549</v>
      </c>
      <c r="G57" s="36">
        <v>0</v>
      </c>
      <c r="H57" s="36">
        <v>0</v>
      </c>
    </row>
    <row r="58" spans="2:8" x14ac:dyDescent="0.25">
      <c r="B58" s="28">
        <v>1</v>
      </c>
      <c r="C58" s="29">
        <v>426</v>
      </c>
      <c r="D58" s="28" t="s">
        <v>79</v>
      </c>
      <c r="E58" s="36">
        <v>-5.93</v>
      </c>
      <c r="F58" s="37">
        <v>615.86</v>
      </c>
      <c r="G58" s="36">
        <v>0</v>
      </c>
      <c r="H58" s="36">
        <v>0</v>
      </c>
    </row>
    <row r="59" spans="2:8" x14ac:dyDescent="0.25">
      <c r="B59" s="28">
        <v>1</v>
      </c>
      <c r="C59" s="29">
        <v>1342</v>
      </c>
      <c r="D59" s="28" t="s">
        <v>305</v>
      </c>
      <c r="E59" s="36">
        <v>164.5</v>
      </c>
      <c r="F59" s="37">
        <v>164.5</v>
      </c>
      <c r="G59" s="36">
        <v>0</v>
      </c>
      <c r="H59" s="36">
        <v>0</v>
      </c>
    </row>
    <row r="60" spans="2:8" x14ac:dyDescent="0.25">
      <c r="B60" s="28">
        <v>1</v>
      </c>
      <c r="C60" s="29">
        <v>393</v>
      </c>
      <c r="D60" s="28" t="s">
        <v>83</v>
      </c>
      <c r="E60" s="36">
        <v>32.9</v>
      </c>
      <c r="F60" s="37">
        <v>182.7</v>
      </c>
      <c r="G60" s="36">
        <v>0</v>
      </c>
      <c r="H60" s="36">
        <v>0</v>
      </c>
    </row>
    <row r="61" spans="2:8" x14ac:dyDescent="0.25">
      <c r="B61" s="28">
        <v>1</v>
      </c>
      <c r="C61" s="29">
        <v>367</v>
      </c>
      <c r="D61" s="28" t="s">
        <v>84</v>
      </c>
      <c r="E61" s="36">
        <v>-16.45</v>
      </c>
      <c r="F61" s="37">
        <v>148.05000000000001</v>
      </c>
      <c r="G61" s="36">
        <v>0</v>
      </c>
      <c r="H61" s="36">
        <v>0</v>
      </c>
    </row>
    <row r="62" spans="2:8" x14ac:dyDescent="0.25">
      <c r="B62" s="28">
        <v>1</v>
      </c>
      <c r="C62" s="29">
        <v>356</v>
      </c>
      <c r="D62" s="28" t="s">
        <v>85</v>
      </c>
      <c r="E62" s="36">
        <v>310.66000000000003</v>
      </c>
      <c r="F62" s="37">
        <v>781.63</v>
      </c>
      <c r="G62" s="36">
        <v>0</v>
      </c>
      <c r="H62" s="36">
        <v>0</v>
      </c>
    </row>
    <row r="63" spans="2:8" x14ac:dyDescent="0.25">
      <c r="B63" s="28">
        <v>1</v>
      </c>
      <c r="C63" s="29">
        <v>1013</v>
      </c>
      <c r="D63" s="28" t="s">
        <v>307</v>
      </c>
      <c r="E63" s="36">
        <v>185.69</v>
      </c>
      <c r="F63" s="37">
        <v>0</v>
      </c>
      <c r="G63" s="36">
        <v>12.5</v>
      </c>
      <c r="H63" s="36">
        <v>0</v>
      </c>
    </row>
    <row r="64" spans="2:8" x14ac:dyDescent="0.25">
      <c r="B64" s="28">
        <v>1</v>
      </c>
      <c r="C64" s="29">
        <v>323</v>
      </c>
      <c r="D64" s="28" t="s">
        <v>89</v>
      </c>
      <c r="E64" s="36">
        <v>182.7</v>
      </c>
      <c r="F64" s="37">
        <v>148.05000000000001</v>
      </c>
      <c r="G64" s="36">
        <v>8.75</v>
      </c>
      <c r="H64" s="36">
        <v>0</v>
      </c>
    </row>
    <row r="65" spans="2:8" x14ac:dyDescent="0.25">
      <c r="B65" s="28">
        <v>1</v>
      </c>
      <c r="C65" s="29">
        <v>368</v>
      </c>
      <c r="D65" s="28" t="s">
        <v>91</v>
      </c>
      <c r="E65" s="36">
        <v>0</v>
      </c>
      <c r="F65" s="37">
        <v>123.2</v>
      </c>
      <c r="G65" s="36">
        <v>0</v>
      </c>
      <c r="H65" s="36">
        <v>0</v>
      </c>
    </row>
    <row r="66" spans="2:8" x14ac:dyDescent="0.25">
      <c r="B66" s="28">
        <v>1</v>
      </c>
      <c r="C66" s="29">
        <v>332</v>
      </c>
      <c r="D66" s="28" t="s">
        <v>92</v>
      </c>
      <c r="E66" s="36">
        <v>314.29000000000002</v>
      </c>
      <c r="F66" s="37">
        <v>5236.6500000000042</v>
      </c>
      <c r="G66" s="36">
        <v>0</v>
      </c>
      <c r="H66" s="36">
        <v>0</v>
      </c>
    </row>
    <row r="67" spans="2:8" x14ac:dyDescent="0.25">
      <c r="B67" s="28">
        <v>1</v>
      </c>
      <c r="C67" s="29">
        <v>1019</v>
      </c>
      <c r="D67" s="28" t="s">
        <v>96</v>
      </c>
      <c r="E67" s="36">
        <v>1184.5</v>
      </c>
      <c r="F67" s="37">
        <v>2030.6</v>
      </c>
      <c r="G67" s="36">
        <v>0</v>
      </c>
      <c r="H67" s="36">
        <v>0</v>
      </c>
    </row>
    <row r="68" spans="2:8" x14ac:dyDescent="0.25">
      <c r="B68" s="28">
        <v>1</v>
      </c>
      <c r="C68" s="29">
        <v>264</v>
      </c>
      <c r="D68" s="28" t="s">
        <v>97</v>
      </c>
      <c r="E68" s="36">
        <v>129.36000000000001</v>
      </c>
      <c r="F68" s="37">
        <v>0</v>
      </c>
      <c r="G68" s="36">
        <v>7.5</v>
      </c>
      <c r="H68" s="36">
        <v>0</v>
      </c>
    </row>
    <row r="69" spans="2:8" x14ac:dyDescent="0.25">
      <c r="B69" s="28">
        <v>1</v>
      </c>
      <c r="C69" s="29">
        <v>330</v>
      </c>
      <c r="D69" s="28" t="s">
        <v>309</v>
      </c>
      <c r="E69" s="36">
        <v>164.5</v>
      </c>
      <c r="F69" s="37">
        <v>714.63</v>
      </c>
      <c r="G69" s="36">
        <v>0</v>
      </c>
      <c r="H69" s="36">
        <v>0</v>
      </c>
    </row>
    <row r="70" spans="2:8" x14ac:dyDescent="0.25">
      <c r="B70" s="28">
        <v>1</v>
      </c>
      <c r="C70" s="29">
        <v>333</v>
      </c>
      <c r="D70" s="28" t="s">
        <v>101</v>
      </c>
      <c r="E70" s="36">
        <v>308.36</v>
      </c>
      <c r="F70" s="37">
        <v>308.36</v>
      </c>
      <c r="G70" s="36">
        <v>0</v>
      </c>
      <c r="H70" s="36">
        <v>0</v>
      </c>
    </row>
    <row r="71" spans="2:8" x14ac:dyDescent="0.25">
      <c r="B71" s="28">
        <v>1</v>
      </c>
      <c r="C71" s="29">
        <v>827</v>
      </c>
      <c r="D71" s="28" t="s">
        <v>102</v>
      </c>
      <c r="E71" s="36">
        <v>0</v>
      </c>
      <c r="F71" s="37">
        <v>146.16</v>
      </c>
      <c r="G71" s="36">
        <v>0</v>
      </c>
      <c r="H71" s="36">
        <v>0</v>
      </c>
    </row>
    <row r="72" spans="2:8" x14ac:dyDescent="0.25">
      <c r="B72" s="28">
        <v>1</v>
      </c>
      <c r="C72" s="29">
        <v>1020</v>
      </c>
      <c r="D72" s="28" t="s">
        <v>104</v>
      </c>
      <c r="E72" s="36">
        <v>0</v>
      </c>
      <c r="F72" s="37">
        <v>0</v>
      </c>
      <c r="G72" s="36">
        <v>0</v>
      </c>
      <c r="H72" s="36">
        <v>0</v>
      </c>
    </row>
    <row r="73" spans="2:8" x14ac:dyDescent="0.25">
      <c r="B73" s="28">
        <v>1</v>
      </c>
      <c r="C73" s="29">
        <v>199</v>
      </c>
      <c r="D73" s="28" t="s">
        <v>105</v>
      </c>
      <c r="E73" s="36">
        <v>133.97999999999999</v>
      </c>
      <c r="F73" s="37">
        <v>133.97999999999999</v>
      </c>
      <c r="G73" s="36">
        <v>0</v>
      </c>
      <c r="H73" s="36">
        <v>0</v>
      </c>
    </row>
    <row r="74" spans="2:8" x14ac:dyDescent="0.25">
      <c r="B74" s="28">
        <v>1</v>
      </c>
      <c r="C74" s="29">
        <v>853</v>
      </c>
      <c r="D74" s="28" t="s">
        <v>106</v>
      </c>
      <c r="E74" s="36">
        <v>397.31</v>
      </c>
      <c r="F74" s="37">
        <v>770.9</v>
      </c>
      <c r="G74" s="36">
        <v>20</v>
      </c>
      <c r="H74" s="36">
        <v>7.5</v>
      </c>
    </row>
    <row r="75" spans="2:8" x14ac:dyDescent="0.25">
      <c r="B75" s="28">
        <v>1</v>
      </c>
      <c r="C75" s="29">
        <v>222</v>
      </c>
      <c r="D75" s="28" t="s">
        <v>108</v>
      </c>
      <c r="E75" s="36">
        <v>1569.49</v>
      </c>
      <c r="F75" s="37">
        <v>1793.49</v>
      </c>
      <c r="G75" s="36">
        <v>62.5</v>
      </c>
      <c r="H75" s="36">
        <v>90</v>
      </c>
    </row>
    <row r="76" spans="2:8" x14ac:dyDescent="0.25">
      <c r="B76" s="28">
        <v>1</v>
      </c>
      <c r="C76" s="29">
        <v>904</v>
      </c>
      <c r="D76" s="28" t="s">
        <v>109</v>
      </c>
      <c r="E76" s="36">
        <v>98.7</v>
      </c>
      <c r="F76" s="37">
        <v>182.7</v>
      </c>
      <c r="G76" s="36">
        <v>7.5</v>
      </c>
      <c r="H76" s="36">
        <v>26.25</v>
      </c>
    </row>
    <row r="77" spans="2:8" x14ac:dyDescent="0.25">
      <c r="B77" s="28">
        <v>1</v>
      </c>
      <c r="C77" s="29">
        <v>262</v>
      </c>
      <c r="D77" s="28" t="s">
        <v>110</v>
      </c>
      <c r="E77" s="36">
        <v>443.26</v>
      </c>
      <c r="F77" s="37">
        <v>0</v>
      </c>
      <c r="G77" s="36">
        <v>20</v>
      </c>
      <c r="H77" s="36">
        <v>0</v>
      </c>
    </row>
    <row r="78" spans="2:8" x14ac:dyDescent="0.25">
      <c r="B78" s="28">
        <v>1</v>
      </c>
      <c r="C78" s="29">
        <v>798</v>
      </c>
      <c r="D78" s="28" t="s">
        <v>112</v>
      </c>
      <c r="E78" s="36">
        <v>257.57</v>
      </c>
      <c r="F78" s="37">
        <v>457.62</v>
      </c>
      <c r="G78" s="36">
        <v>15</v>
      </c>
      <c r="H78" s="36">
        <v>1.25</v>
      </c>
    </row>
    <row r="79" spans="2:8" x14ac:dyDescent="0.25">
      <c r="B79" s="28">
        <v>1</v>
      </c>
      <c r="C79" s="29">
        <v>671</v>
      </c>
      <c r="D79" s="28" t="s">
        <v>114</v>
      </c>
      <c r="E79" s="36">
        <v>32.9</v>
      </c>
      <c r="F79" s="37">
        <v>1420.99</v>
      </c>
      <c r="G79" s="36">
        <v>0</v>
      </c>
      <c r="H79" s="36">
        <v>0</v>
      </c>
    </row>
    <row r="80" spans="2:8" x14ac:dyDescent="0.25">
      <c r="B80" s="28">
        <v>1</v>
      </c>
      <c r="C80" s="29">
        <v>824</v>
      </c>
      <c r="D80" s="28" t="s">
        <v>115</v>
      </c>
      <c r="E80" s="36">
        <v>16.45</v>
      </c>
      <c r="F80" s="37">
        <v>0</v>
      </c>
      <c r="G80" s="36">
        <v>0</v>
      </c>
      <c r="H80" s="36">
        <v>0</v>
      </c>
    </row>
    <row r="81" spans="2:8" x14ac:dyDescent="0.25">
      <c r="B81" s="28">
        <v>1</v>
      </c>
      <c r="C81" s="29">
        <v>887</v>
      </c>
      <c r="D81" s="28" t="s">
        <v>117</v>
      </c>
      <c r="E81" s="36">
        <v>32.9</v>
      </c>
      <c r="F81" s="37">
        <v>164.7</v>
      </c>
      <c r="G81" s="36">
        <v>0</v>
      </c>
      <c r="H81" s="36">
        <v>0</v>
      </c>
    </row>
    <row r="82" spans="2:8" x14ac:dyDescent="0.25">
      <c r="B82" s="28">
        <v>1</v>
      </c>
      <c r="C82" s="29">
        <v>324</v>
      </c>
      <c r="D82" s="28" t="s">
        <v>118</v>
      </c>
      <c r="E82" s="36">
        <v>0</v>
      </c>
      <c r="F82" s="37">
        <v>0</v>
      </c>
      <c r="G82" s="36">
        <v>0</v>
      </c>
      <c r="H82" s="36">
        <v>0</v>
      </c>
    </row>
    <row r="83" spans="2:8" x14ac:dyDescent="0.25">
      <c r="B83" s="28">
        <v>1</v>
      </c>
      <c r="C83" s="29">
        <v>888</v>
      </c>
      <c r="D83" s="28" t="s">
        <v>119</v>
      </c>
      <c r="E83" s="36">
        <v>0</v>
      </c>
      <c r="F83" s="37">
        <v>135.52000000000001</v>
      </c>
      <c r="G83" s="36">
        <v>0</v>
      </c>
      <c r="H83" s="36">
        <v>0</v>
      </c>
    </row>
    <row r="84" spans="2:8" x14ac:dyDescent="0.25">
      <c r="B84" s="28">
        <v>1</v>
      </c>
      <c r="C84" s="29">
        <v>1179</v>
      </c>
      <c r="D84" s="28" t="s">
        <v>120</v>
      </c>
      <c r="E84" s="36">
        <v>0</v>
      </c>
      <c r="F84" s="37">
        <v>332.08</v>
      </c>
      <c r="G84" s="36">
        <v>0</v>
      </c>
      <c r="H84" s="36">
        <v>0</v>
      </c>
    </row>
    <row r="85" spans="2:8" x14ac:dyDescent="0.25">
      <c r="B85" s="28">
        <v>1</v>
      </c>
      <c r="C85" s="29">
        <v>597</v>
      </c>
      <c r="D85" s="28" t="s">
        <v>121</v>
      </c>
      <c r="E85" s="36">
        <v>281.52999999999997</v>
      </c>
      <c r="F85" s="37">
        <v>0</v>
      </c>
      <c r="G85" s="36">
        <v>0</v>
      </c>
      <c r="H85" s="36">
        <v>0</v>
      </c>
    </row>
    <row r="86" spans="2:8" x14ac:dyDescent="0.25">
      <c r="B86" s="28">
        <v>1</v>
      </c>
      <c r="C86" s="29">
        <v>280</v>
      </c>
      <c r="D86" s="28" t="s">
        <v>122</v>
      </c>
      <c r="E86" s="36">
        <v>146.4</v>
      </c>
      <c r="F86" s="37">
        <v>0</v>
      </c>
      <c r="G86" s="36">
        <v>0</v>
      </c>
      <c r="H86" s="36">
        <v>0</v>
      </c>
    </row>
    <row r="87" spans="2:8" x14ac:dyDescent="0.25">
      <c r="B87" s="28">
        <v>1</v>
      </c>
      <c r="C87" s="29">
        <v>666</v>
      </c>
      <c r="D87" s="28" t="s">
        <v>123</v>
      </c>
      <c r="E87" s="36">
        <v>441.9</v>
      </c>
      <c r="F87" s="37">
        <v>441.9</v>
      </c>
      <c r="G87" s="36">
        <v>0</v>
      </c>
      <c r="H87" s="36">
        <v>0</v>
      </c>
    </row>
    <row r="88" spans="2:8" x14ac:dyDescent="0.25">
      <c r="B88" s="28">
        <v>1</v>
      </c>
      <c r="C88" s="29">
        <v>1021</v>
      </c>
      <c r="D88" s="28" t="s">
        <v>312</v>
      </c>
      <c r="E88" s="36">
        <v>0</v>
      </c>
      <c r="F88" s="37">
        <v>164.5</v>
      </c>
      <c r="G88" s="36">
        <v>0</v>
      </c>
      <c r="H88" s="36">
        <v>0</v>
      </c>
    </row>
    <row r="89" spans="2:8" x14ac:dyDescent="0.25">
      <c r="B89" s="28">
        <v>1</v>
      </c>
      <c r="C89" s="29">
        <v>4955</v>
      </c>
      <c r="D89" s="28" t="s">
        <v>125</v>
      </c>
      <c r="E89" s="36">
        <v>1099.81</v>
      </c>
      <c r="F89" s="37">
        <v>766.72</v>
      </c>
      <c r="G89" s="36">
        <v>133.75</v>
      </c>
      <c r="H89" s="36">
        <v>0</v>
      </c>
    </row>
    <row r="90" spans="2:8" x14ac:dyDescent="0.25">
      <c r="B90" s="28">
        <v>1</v>
      </c>
      <c r="C90" s="29">
        <v>740</v>
      </c>
      <c r="D90" s="28" t="s">
        <v>126</v>
      </c>
      <c r="E90" s="36">
        <v>0</v>
      </c>
      <c r="F90" s="37">
        <v>0</v>
      </c>
      <c r="G90" s="36">
        <v>0</v>
      </c>
      <c r="H90" s="36">
        <v>0</v>
      </c>
    </row>
    <row r="91" spans="2:8" x14ac:dyDescent="0.25">
      <c r="B91" s="28">
        <v>1</v>
      </c>
      <c r="C91" s="29">
        <v>435</v>
      </c>
      <c r="D91" s="28" t="s">
        <v>127</v>
      </c>
      <c r="E91" s="36">
        <v>0</v>
      </c>
      <c r="F91" s="37">
        <v>461.66999999999996</v>
      </c>
      <c r="G91" s="36">
        <v>0</v>
      </c>
      <c r="H91" s="36">
        <v>0</v>
      </c>
    </row>
    <row r="92" spans="2:8" x14ac:dyDescent="0.25">
      <c r="B92" s="28">
        <v>1</v>
      </c>
      <c r="C92" s="29">
        <v>218</v>
      </c>
      <c r="D92" s="28" t="s">
        <v>128</v>
      </c>
      <c r="E92" s="36">
        <v>158.6</v>
      </c>
      <c r="F92" s="37">
        <v>0</v>
      </c>
      <c r="G92" s="36">
        <v>8.75</v>
      </c>
      <c r="H92" s="36">
        <v>0</v>
      </c>
    </row>
    <row r="93" spans="2:8" x14ac:dyDescent="0.25">
      <c r="B93" s="28">
        <v>1</v>
      </c>
      <c r="C93" s="29">
        <v>797</v>
      </c>
      <c r="D93" s="28" t="s">
        <v>129</v>
      </c>
      <c r="E93" s="36">
        <v>16.45</v>
      </c>
      <c r="F93" s="37">
        <v>98.7</v>
      </c>
      <c r="G93" s="36">
        <v>0</v>
      </c>
      <c r="H93" s="36">
        <v>0</v>
      </c>
    </row>
    <row r="94" spans="2:8" x14ac:dyDescent="0.25">
      <c r="B94" s="28">
        <v>1</v>
      </c>
      <c r="C94" s="29">
        <v>459</v>
      </c>
      <c r="D94" s="28" t="s">
        <v>130</v>
      </c>
      <c r="E94" s="36">
        <v>1725.99</v>
      </c>
      <c r="F94" s="37">
        <v>0</v>
      </c>
      <c r="G94" s="36">
        <v>281.25</v>
      </c>
      <c r="H94" s="36">
        <v>421.25</v>
      </c>
    </row>
    <row r="95" spans="2:8" x14ac:dyDescent="0.25">
      <c r="B95" s="28">
        <v>1</v>
      </c>
      <c r="C95" s="29">
        <v>183</v>
      </c>
      <c r="D95" s="28" t="s">
        <v>132</v>
      </c>
      <c r="E95" s="36">
        <v>131.6</v>
      </c>
      <c r="F95" s="37">
        <v>859.88</v>
      </c>
      <c r="G95" s="36">
        <v>0</v>
      </c>
      <c r="H95" s="36">
        <v>0</v>
      </c>
    </row>
    <row r="96" spans="2:8" x14ac:dyDescent="0.25">
      <c r="B96" s="28">
        <v>1</v>
      </c>
      <c r="C96" s="29">
        <v>582</v>
      </c>
      <c r="D96" s="28" t="s">
        <v>135</v>
      </c>
      <c r="E96" s="36">
        <v>488.04</v>
      </c>
      <c r="F96" s="37">
        <v>1178.75</v>
      </c>
      <c r="G96" s="36">
        <v>0</v>
      </c>
      <c r="H96" s="36">
        <v>100</v>
      </c>
    </row>
    <row r="97" spans="2:8" x14ac:dyDescent="0.25">
      <c r="B97" s="28">
        <v>1</v>
      </c>
      <c r="C97" s="29">
        <v>369</v>
      </c>
      <c r="D97" s="28" t="s">
        <v>136</v>
      </c>
      <c r="E97" s="36">
        <v>0</v>
      </c>
      <c r="F97" s="37">
        <v>353.5</v>
      </c>
      <c r="G97" s="36">
        <v>0</v>
      </c>
      <c r="H97" s="36">
        <v>0</v>
      </c>
    </row>
    <row r="98" spans="2:8" x14ac:dyDescent="0.25">
      <c r="B98" s="28">
        <v>1</v>
      </c>
      <c r="C98" s="29">
        <v>583</v>
      </c>
      <c r="D98" s="28" t="s">
        <v>313</v>
      </c>
      <c r="E98" s="36">
        <v>314.29000000000002</v>
      </c>
      <c r="F98" s="37">
        <v>478.99</v>
      </c>
      <c r="G98" s="36">
        <v>0</v>
      </c>
      <c r="H98" s="36">
        <v>0</v>
      </c>
    </row>
    <row r="99" spans="2:8" x14ac:dyDescent="0.25">
      <c r="B99" s="28">
        <v>1</v>
      </c>
      <c r="C99" s="29">
        <v>4581</v>
      </c>
      <c r="D99" s="28" t="s">
        <v>141</v>
      </c>
      <c r="E99" s="36">
        <v>16572.330000000002</v>
      </c>
      <c r="F99" s="37">
        <v>18049.060000000005</v>
      </c>
      <c r="G99" s="36">
        <v>810</v>
      </c>
      <c r="H99" s="36">
        <v>1147.5</v>
      </c>
    </row>
    <row r="100" spans="2:8" x14ac:dyDescent="0.25">
      <c r="B100" s="28">
        <v>1</v>
      </c>
      <c r="C100" s="29">
        <v>101</v>
      </c>
      <c r="D100" s="28" t="s">
        <v>142</v>
      </c>
      <c r="E100" s="36">
        <v>312.42</v>
      </c>
      <c r="F100" s="37">
        <v>146.16</v>
      </c>
      <c r="G100" s="36">
        <v>36.25</v>
      </c>
      <c r="H100" s="36">
        <v>26.25</v>
      </c>
    </row>
    <row r="101" spans="2:8" x14ac:dyDescent="0.25">
      <c r="B101" s="28">
        <v>1</v>
      </c>
      <c r="C101" s="29">
        <v>281</v>
      </c>
      <c r="D101" s="28" t="s">
        <v>143</v>
      </c>
      <c r="E101" s="36">
        <v>12974.71</v>
      </c>
      <c r="F101" s="37">
        <v>18401.349999999999</v>
      </c>
      <c r="G101" s="36">
        <v>1840</v>
      </c>
      <c r="H101" s="36">
        <v>1442.5</v>
      </c>
    </row>
    <row r="102" spans="2:8" x14ac:dyDescent="0.25">
      <c r="B102" s="28">
        <v>1</v>
      </c>
      <c r="C102" s="29">
        <v>5361</v>
      </c>
      <c r="D102" s="28" t="s">
        <v>144</v>
      </c>
      <c r="E102" s="36">
        <v>164.5</v>
      </c>
      <c r="F102" s="37">
        <v>164.5</v>
      </c>
      <c r="G102" s="36">
        <v>0</v>
      </c>
      <c r="H102" s="36">
        <v>0</v>
      </c>
    </row>
    <row r="103" spans="2:8" x14ac:dyDescent="0.25">
      <c r="B103" s="28">
        <v>1</v>
      </c>
      <c r="C103" s="29">
        <v>584</v>
      </c>
      <c r="D103" s="28" t="s">
        <v>145</v>
      </c>
      <c r="E103" s="36">
        <v>115.15</v>
      </c>
      <c r="F103" s="37">
        <v>233.95</v>
      </c>
      <c r="G103" s="36">
        <v>0</v>
      </c>
      <c r="H103" s="36">
        <v>0</v>
      </c>
    </row>
    <row r="104" spans="2:8" x14ac:dyDescent="0.25">
      <c r="B104" s="28">
        <v>1</v>
      </c>
      <c r="C104" s="29">
        <v>635</v>
      </c>
      <c r="D104" s="28" t="s">
        <v>146</v>
      </c>
      <c r="E104" s="36">
        <v>49.35</v>
      </c>
      <c r="F104" s="37">
        <v>797.52999999999986</v>
      </c>
      <c r="G104" s="36">
        <v>0</v>
      </c>
      <c r="H104" s="36">
        <v>0</v>
      </c>
    </row>
    <row r="105" spans="2:8" x14ac:dyDescent="0.25">
      <c r="B105" s="28">
        <v>1</v>
      </c>
      <c r="C105" s="29">
        <v>667</v>
      </c>
      <c r="D105" s="28" t="s">
        <v>148</v>
      </c>
      <c r="E105" s="36">
        <v>296.5</v>
      </c>
      <c r="F105" s="37">
        <v>245.59</v>
      </c>
      <c r="G105" s="36">
        <v>0</v>
      </c>
      <c r="H105" s="36">
        <v>0</v>
      </c>
    </row>
    <row r="106" spans="2:8" x14ac:dyDescent="0.25">
      <c r="B106" s="28">
        <v>1</v>
      </c>
      <c r="C106" s="29">
        <v>683</v>
      </c>
      <c r="D106" s="28" t="s">
        <v>149</v>
      </c>
      <c r="E106" s="36">
        <v>0</v>
      </c>
      <c r="F106" s="37">
        <v>0</v>
      </c>
      <c r="G106" s="36">
        <v>0</v>
      </c>
      <c r="H106" s="36">
        <v>0</v>
      </c>
    </row>
    <row r="107" spans="2:8" x14ac:dyDescent="0.25">
      <c r="B107" s="28">
        <v>1</v>
      </c>
      <c r="C107" s="29">
        <v>668</v>
      </c>
      <c r="D107" s="28" t="s">
        <v>150</v>
      </c>
      <c r="E107" s="36">
        <v>32.9</v>
      </c>
      <c r="F107" s="37">
        <v>167.72</v>
      </c>
      <c r="G107" s="36">
        <v>0</v>
      </c>
      <c r="H107" s="36">
        <v>0</v>
      </c>
    </row>
    <row r="108" spans="2:8" x14ac:dyDescent="0.25">
      <c r="B108" s="28">
        <v>1</v>
      </c>
      <c r="C108" s="29">
        <v>1022</v>
      </c>
      <c r="D108" s="28" t="s">
        <v>317</v>
      </c>
      <c r="E108" s="36">
        <v>19643.87</v>
      </c>
      <c r="F108" s="37">
        <v>28733.79</v>
      </c>
      <c r="G108" s="36">
        <v>1308.75</v>
      </c>
      <c r="H108" s="36">
        <v>627.5</v>
      </c>
    </row>
    <row r="109" spans="2:8" x14ac:dyDescent="0.25">
      <c r="B109" s="28">
        <v>1</v>
      </c>
      <c r="C109" s="29">
        <v>684</v>
      </c>
      <c r="D109" s="28" t="s">
        <v>152</v>
      </c>
      <c r="E109" s="36">
        <v>197.67</v>
      </c>
      <c r="F109" s="37">
        <v>0</v>
      </c>
      <c r="G109" s="36">
        <v>0</v>
      </c>
      <c r="H109" s="36">
        <v>0</v>
      </c>
    </row>
    <row r="110" spans="2:8" x14ac:dyDescent="0.25">
      <c r="B110" s="28">
        <v>1</v>
      </c>
      <c r="C110" s="29">
        <v>1026</v>
      </c>
      <c r="D110" s="28" t="s">
        <v>153</v>
      </c>
      <c r="E110" s="36">
        <v>0</v>
      </c>
      <c r="F110" s="37">
        <v>1615.24</v>
      </c>
      <c r="G110" s="36">
        <v>0</v>
      </c>
      <c r="H110" s="36">
        <v>0</v>
      </c>
    </row>
    <row r="111" spans="2:8" x14ac:dyDescent="0.25">
      <c r="B111" s="28">
        <v>1</v>
      </c>
      <c r="C111" s="29">
        <v>102</v>
      </c>
      <c r="D111" s="28" t="s">
        <v>157</v>
      </c>
      <c r="E111" s="36">
        <v>418.12</v>
      </c>
      <c r="F111" s="37">
        <v>109.76</v>
      </c>
      <c r="G111" s="36">
        <v>73.75</v>
      </c>
      <c r="H111" s="36">
        <v>40</v>
      </c>
    </row>
    <row r="112" spans="2:8" x14ac:dyDescent="0.25">
      <c r="B112" s="28">
        <v>1</v>
      </c>
      <c r="C112" s="29">
        <v>299</v>
      </c>
      <c r="D112" s="28" t="s">
        <v>158</v>
      </c>
      <c r="E112" s="36">
        <v>164.5</v>
      </c>
      <c r="F112" s="37">
        <v>472.86</v>
      </c>
      <c r="G112" s="36">
        <v>0</v>
      </c>
      <c r="H112" s="36">
        <v>0</v>
      </c>
    </row>
    <row r="113" spans="2:8" x14ac:dyDescent="0.25">
      <c r="B113" s="28">
        <v>1</v>
      </c>
      <c r="C113" s="29">
        <v>783</v>
      </c>
      <c r="D113" s="28" t="s">
        <v>160</v>
      </c>
      <c r="E113" s="36">
        <v>197.67</v>
      </c>
      <c r="F113" s="37">
        <v>296.5</v>
      </c>
      <c r="G113" s="36">
        <v>0</v>
      </c>
      <c r="H113" s="36">
        <v>0</v>
      </c>
    </row>
    <row r="114" spans="2:8" x14ac:dyDescent="0.25">
      <c r="B114" s="28">
        <v>1</v>
      </c>
      <c r="C114" s="29">
        <v>305</v>
      </c>
      <c r="D114" s="28" t="s">
        <v>161</v>
      </c>
      <c r="E114" s="36">
        <v>0</v>
      </c>
      <c r="F114" s="37">
        <v>1282.25</v>
      </c>
      <c r="G114" s="36">
        <v>0</v>
      </c>
      <c r="H114" s="36">
        <v>82.5</v>
      </c>
    </row>
    <row r="115" spans="2:8" x14ac:dyDescent="0.25">
      <c r="B115" s="28">
        <v>1</v>
      </c>
      <c r="C115" s="29">
        <v>1024</v>
      </c>
      <c r="D115" s="28" t="s">
        <v>162</v>
      </c>
      <c r="E115" s="36">
        <v>1816.41</v>
      </c>
      <c r="F115" s="37">
        <v>0</v>
      </c>
      <c r="G115" s="36">
        <v>0</v>
      </c>
      <c r="H115" s="36">
        <v>0</v>
      </c>
    </row>
    <row r="116" spans="2:8" x14ac:dyDescent="0.25">
      <c r="B116" s="28">
        <v>1</v>
      </c>
      <c r="C116" s="29">
        <v>282</v>
      </c>
      <c r="D116" s="28" t="s">
        <v>163</v>
      </c>
      <c r="E116" s="36">
        <v>8404.18</v>
      </c>
      <c r="F116" s="37">
        <v>4317.0200000000004</v>
      </c>
      <c r="G116" s="36">
        <v>1586.25</v>
      </c>
      <c r="H116" s="36">
        <v>2363.75</v>
      </c>
    </row>
    <row r="117" spans="2:8" x14ac:dyDescent="0.25">
      <c r="B117" s="28">
        <v>1</v>
      </c>
      <c r="C117" s="29">
        <v>4303</v>
      </c>
      <c r="D117" s="28" t="s">
        <v>164</v>
      </c>
      <c r="E117" s="36">
        <v>720.44</v>
      </c>
      <c r="F117" s="37">
        <v>591.87</v>
      </c>
      <c r="G117" s="36">
        <v>66.25</v>
      </c>
      <c r="H117" s="36">
        <v>61.25</v>
      </c>
    </row>
    <row r="118" spans="2:8" x14ac:dyDescent="0.25">
      <c r="B118" s="28">
        <v>1</v>
      </c>
      <c r="C118" s="29">
        <v>370</v>
      </c>
      <c r="D118" s="28" t="s">
        <v>166</v>
      </c>
      <c r="E118" s="36">
        <v>0</v>
      </c>
      <c r="F118" s="37">
        <v>164.5</v>
      </c>
      <c r="G118" s="36">
        <v>0</v>
      </c>
      <c r="H118" s="36">
        <v>0</v>
      </c>
    </row>
    <row r="119" spans="2:8" x14ac:dyDescent="0.25">
      <c r="B119" s="28">
        <v>1</v>
      </c>
      <c r="C119" s="29">
        <v>297</v>
      </c>
      <c r="D119" s="28" t="s">
        <v>167</v>
      </c>
      <c r="E119" s="36">
        <v>0</v>
      </c>
      <c r="F119" s="37">
        <v>164.5</v>
      </c>
      <c r="G119" s="36">
        <v>0</v>
      </c>
      <c r="H119" s="36">
        <v>0</v>
      </c>
    </row>
    <row r="120" spans="2:8" x14ac:dyDescent="0.25">
      <c r="B120" s="28">
        <v>1</v>
      </c>
      <c r="C120" s="29">
        <v>248</v>
      </c>
      <c r="D120" s="28" t="s">
        <v>168</v>
      </c>
      <c r="E120" s="36">
        <v>1305.25</v>
      </c>
      <c r="F120" s="37">
        <v>296.5</v>
      </c>
      <c r="G120" s="36">
        <v>0</v>
      </c>
      <c r="H120" s="36">
        <v>0</v>
      </c>
    </row>
    <row r="121" spans="2:8" x14ac:dyDescent="0.25">
      <c r="B121" s="28">
        <v>1</v>
      </c>
      <c r="C121" s="29">
        <v>227</v>
      </c>
      <c r="D121" s="28" t="s">
        <v>169</v>
      </c>
      <c r="E121" s="36">
        <v>0</v>
      </c>
      <c r="F121" s="37">
        <v>133.97999999999999</v>
      </c>
      <c r="G121" s="36">
        <v>0</v>
      </c>
      <c r="H121" s="36">
        <v>0</v>
      </c>
    </row>
    <row r="122" spans="2:8" x14ac:dyDescent="0.25">
      <c r="B122" s="28">
        <v>1</v>
      </c>
      <c r="C122" s="29">
        <v>360</v>
      </c>
      <c r="D122" s="28" t="s">
        <v>170</v>
      </c>
      <c r="E122" s="36">
        <v>32.9</v>
      </c>
      <c r="F122" s="37">
        <v>120.84</v>
      </c>
      <c r="G122" s="36">
        <v>0</v>
      </c>
      <c r="H122" s="36">
        <v>0</v>
      </c>
    </row>
    <row r="123" spans="2:8" x14ac:dyDescent="0.25">
      <c r="B123" s="28">
        <v>1</v>
      </c>
      <c r="C123" s="29">
        <v>784</v>
      </c>
      <c r="D123" s="28" t="s">
        <v>173</v>
      </c>
      <c r="E123" s="36">
        <v>361.73</v>
      </c>
      <c r="F123" s="37">
        <v>361.73</v>
      </c>
      <c r="G123" s="36">
        <v>5</v>
      </c>
      <c r="H123" s="36">
        <v>0</v>
      </c>
    </row>
    <row r="124" spans="2:8" x14ac:dyDescent="0.25">
      <c r="B124" s="28">
        <v>1</v>
      </c>
      <c r="C124" s="29">
        <v>685</v>
      </c>
      <c r="D124" s="28" t="s">
        <v>175</v>
      </c>
      <c r="E124" s="36">
        <v>737.87</v>
      </c>
      <c r="F124" s="37">
        <v>2323.9699999999998</v>
      </c>
      <c r="G124" s="36">
        <v>0</v>
      </c>
      <c r="H124" s="36">
        <v>0</v>
      </c>
    </row>
    <row r="125" spans="2:8" x14ac:dyDescent="0.25">
      <c r="B125" s="28">
        <v>1</v>
      </c>
      <c r="C125" s="29">
        <v>585</v>
      </c>
      <c r="D125" s="28" t="s">
        <v>176</v>
      </c>
      <c r="E125" s="36">
        <v>620.88</v>
      </c>
      <c r="F125" s="37">
        <v>0</v>
      </c>
      <c r="G125" s="36">
        <v>95</v>
      </c>
      <c r="H125" s="36">
        <v>0</v>
      </c>
    </row>
    <row r="126" spans="2:8" x14ac:dyDescent="0.25">
      <c r="B126" s="28">
        <v>1</v>
      </c>
      <c r="C126" s="29">
        <v>1023</v>
      </c>
      <c r="D126" s="28" t="s">
        <v>178</v>
      </c>
      <c r="E126" s="36">
        <v>164.5</v>
      </c>
      <c r="F126" s="37">
        <v>164.5</v>
      </c>
      <c r="G126" s="36">
        <v>0</v>
      </c>
      <c r="H126" s="36">
        <v>0</v>
      </c>
    </row>
    <row r="127" spans="2:8" x14ac:dyDescent="0.25">
      <c r="B127" s="28">
        <v>1</v>
      </c>
      <c r="C127" s="29">
        <v>785</v>
      </c>
      <c r="D127" s="28" t="s">
        <v>179</v>
      </c>
      <c r="E127" s="36">
        <v>164.5</v>
      </c>
      <c r="F127" s="37">
        <v>170.8</v>
      </c>
      <c r="G127" s="36">
        <v>0</v>
      </c>
      <c r="H127" s="36">
        <v>0</v>
      </c>
    </row>
    <row r="128" spans="2:8" x14ac:dyDescent="0.25">
      <c r="B128" s="28">
        <v>1</v>
      </c>
      <c r="C128" s="29">
        <v>340</v>
      </c>
      <c r="D128" s="28" t="s">
        <v>180</v>
      </c>
      <c r="E128" s="36">
        <v>329</v>
      </c>
      <c r="F128" s="37">
        <v>0</v>
      </c>
      <c r="G128" s="36">
        <v>0</v>
      </c>
      <c r="H128" s="36">
        <v>0</v>
      </c>
    </row>
    <row r="129" spans="2:8" x14ac:dyDescent="0.25">
      <c r="B129" s="28">
        <v>1</v>
      </c>
      <c r="C129" s="29">
        <v>786</v>
      </c>
      <c r="D129" s="28" t="s">
        <v>181</v>
      </c>
      <c r="E129" s="36">
        <v>830.6</v>
      </c>
      <c r="F129" s="37">
        <v>957.81999999999994</v>
      </c>
      <c r="G129" s="36">
        <v>0</v>
      </c>
      <c r="H129" s="36">
        <v>0</v>
      </c>
    </row>
    <row r="130" spans="2:8" x14ac:dyDescent="0.25">
      <c r="B130" s="28">
        <v>1</v>
      </c>
      <c r="C130" s="29">
        <v>200</v>
      </c>
      <c r="D130" s="28" t="s">
        <v>182</v>
      </c>
      <c r="E130" s="36">
        <v>846.93</v>
      </c>
      <c r="F130" s="37">
        <v>3100.9099999999994</v>
      </c>
      <c r="G130" s="36">
        <v>0</v>
      </c>
      <c r="H130" s="36">
        <v>0</v>
      </c>
    </row>
    <row r="131" spans="2:8" x14ac:dyDescent="0.25">
      <c r="B131" s="28">
        <v>1</v>
      </c>
      <c r="C131" s="29">
        <v>201</v>
      </c>
      <c r="D131" s="28" t="s">
        <v>183</v>
      </c>
      <c r="E131" s="36">
        <v>440.46</v>
      </c>
      <c r="F131" s="37">
        <v>299.32</v>
      </c>
      <c r="G131" s="36">
        <v>0</v>
      </c>
      <c r="H131" s="36">
        <v>1.25</v>
      </c>
    </row>
    <row r="132" spans="2:8" x14ac:dyDescent="0.25">
      <c r="B132" s="28">
        <v>1</v>
      </c>
      <c r="C132" s="29">
        <v>97</v>
      </c>
      <c r="D132" s="28" t="s">
        <v>184</v>
      </c>
      <c r="E132" s="36">
        <v>98.7</v>
      </c>
      <c r="F132" s="37">
        <v>0</v>
      </c>
      <c r="G132" s="36">
        <v>0</v>
      </c>
      <c r="H132" s="36">
        <v>0</v>
      </c>
    </row>
    <row r="133" spans="2:8" x14ac:dyDescent="0.25">
      <c r="B133" s="28">
        <v>1</v>
      </c>
      <c r="C133" s="29">
        <v>741</v>
      </c>
      <c r="D133" s="28" t="s">
        <v>186</v>
      </c>
      <c r="E133" s="36">
        <v>0</v>
      </c>
      <c r="F133" s="37">
        <v>0</v>
      </c>
      <c r="G133" s="36">
        <v>0</v>
      </c>
      <c r="H133" s="36">
        <v>0</v>
      </c>
    </row>
    <row r="134" spans="2:8" x14ac:dyDescent="0.25">
      <c r="B134" s="28">
        <v>1</v>
      </c>
      <c r="C134" s="29">
        <v>186</v>
      </c>
      <c r="D134" s="28" t="s">
        <v>319</v>
      </c>
      <c r="E134" s="36">
        <v>0</v>
      </c>
      <c r="F134" s="37">
        <v>248.16000000000003</v>
      </c>
      <c r="G134" s="36">
        <v>0</v>
      </c>
      <c r="H134" s="36">
        <v>21.25</v>
      </c>
    </row>
    <row r="135" spans="2:8" x14ac:dyDescent="0.25">
      <c r="B135" s="28">
        <v>1</v>
      </c>
      <c r="C135" s="29">
        <v>855</v>
      </c>
      <c r="D135" s="28" t="s">
        <v>190</v>
      </c>
      <c r="E135" s="36">
        <v>292.32</v>
      </c>
      <c r="F135" s="37">
        <v>717.53</v>
      </c>
      <c r="G135" s="36">
        <v>0</v>
      </c>
      <c r="H135" s="36">
        <v>0</v>
      </c>
    </row>
    <row r="136" spans="2:8" x14ac:dyDescent="0.25">
      <c r="B136" s="28">
        <v>1</v>
      </c>
      <c r="C136" s="29">
        <v>336</v>
      </c>
      <c r="D136" s="28" t="s">
        <v>191</v>
      </c>
      <c r="E136" s="36">
        <v>164.5</v>
      </c>
      <c r="F136" s="37">
        <v>0</v>
      </c>
      <c r="G136" s="36">
        <v>0</v>
      </c>
      <c r="H136" s="36">
        <v>0</v>
      </c>
    </row>
    <row r="137" spans="2:8" x14ac:dyDescent="0.25">
      <c r="B137" s="28">
        <v>1</v>
      </c>
      <c r="C137" s="29">
        <v>900</v>
      </c>
      <c r="D137" s="28" t="s">
        <v>192</v>
      </c>
      <c r="E137" s="36">
        <v>296.5</v>
      </c>
      <c r="F137" s="37">
        <v>0</v>
      </c>
      <c r="G137" s="36">
        <v>0</v>
      </c>
      <c r="H137" s="36">
        <v>0</v>
      </c>
    </row>
    <row r="138" spans="2:8" x14ac:dyDescent="0.25">
      <c r="B138" s="28">
        <v>1</v>
      </c>
      <c r="C138" s="29">
        <v>889</v>
      </c>
      <c r="D138" s="28" t="s">
        <v>193</v>
      </c>
      <c r="E138" s="36">
        <v>0</v>
      </c>
      <c r="F138" s="37">
        <v>1747.65</v>
      </c>
      <c r="G138" s="36">
        <v>0</v>
      </c>
      <c r="H138" s="36">
        <v>47.5</v>
      </c>
    </row>
    <row r="139" spans="2:8" x14ac:dyDescent="0.25">
      <c r="B139" s="28">
        <v>1</v>
      </c>
      <c r="C139" s="28">
        <v>825</v>
      </c>
      <c r="D139" s="28" t="s">
        <v>195</v>
      </c>
      <c r="E139" s="36">
        <v>164.5</v>
      </c>
      <c r="F139" s="37">
        <v>0</v>
      </c>
      <c r="G139" s="36">
        <v>0</v>
      </c>
      <c r="H139" s="36">
        <v>0</v>
      </c>
    </row>
    <row r="140" spans="2:8" x14ac:dyDescent="0.25">
      <c r="B140" s="28">
        <v>1</v>
      </c>
      <c r="C140" s="29">
        <v>787</v>
      </c>
      <c r="D140" s="28" t="s">
        <v>196</v>
      </c>
      <c r="E140" s="36">
        <v>0</v>
      </c>
      <c r="F140" s="37">
        <v>16.45</v>
      </c>
      <c r="G140" s="36">
        <v>0</v>
      </c>
      <c r="H140" s="36">
        <v>0</v>
      </c>
    </row>
    <row r="141" spans="2:8" x14ac:dyDescent="0.25">
      <c r="B141" s="28">
        <v>1</v>
      </c>
      <c r="C141" s="29">
        <v>98</v>
      </c>
      <c r="D141" s="28" t="s">
        <v>197</v>
      </c>
      <c r="E141" s="36">
        <v>141.68</v>
      </c>
      <c r="F141" s="37">
        <v>141.68</v>
      </c>
      <c r="G141" s="36">
        <v>1.25</v>
      </c>
      <c r="H141" s="36">
        <v>0</v>
      </c>
    </row>
    <row r="142" spans="2:8" x14ac:dyDescent="0.25">
      <c r="B142" s="28">
        <v>1</v>
      </c>
      <c r="C142" s="29">
        <v>586</v>
      </c>
      <c r="D142" s="28" t="s">
        <v>199</v>
      </c>
      <c r="E142" s="36">
        <v>133.97999999999999</v>
      </c>
      <c r="F142" s="37">
        <v>133.97999999999999</v>
      </c>
      <c r="G142" s="36">
        <v>0</v>
      </c>
      <c r="H142" s="36">
        <v>0</v>
      </c>
    </row>
    <row r="143" spans="2:8" x14ac:dyDescent="0.25">
      <c r="B143" s="28">
        <v>1</v>
      </c>
      <c r="C143" s="29">
        <v>223</v>
      </c>
      <c r="D143" s="28" t="s">
        <v>200</v>
      </c>
      <c r="E143" s="36">
        <v>0</v>
      </c>
      <c r="F143" s="37">
        <v>133.97999999999999</v>
      </c>
      <c r="G143" s="36">
        <v>0</v>
      </c>
      <c r="H143" s="36">
        <v>0</v>
      </c>
    </row>
    <row r="144" spans="2:8" x14ac:dyDescent="0.25">
      <c r="B144" s="28">
        <v>1</v>
      </c>
      <c r="C144" s="29">
        <v>1180</v>
      </c>
      <c r="D144" s="28" t="s">
        <v>201</v>
      </c>
      <c r="E144" s="36">
        <v>20.92</v>
      </c>
      <c r="F144" s="37">
        <v>209.65</v>
      </c>
      <c r="G144" s="36">
        <v>0</v>
      </c>
      <c r="H144" s="36">
        <v>0</v>
      </c>
    </row>
    <row r="145" spans="2:8" x14ac:dyDescent="0.25">
      <c r="B145" s="28">
        <v>1</v>
      </c>
      <c r="C145" s="29">
        <v>823</v>
      </c>
      <c r="D145" s="28" t="s">
        <v>203</v>
      </c>
      <c r="E145" s="36">
        <v>0</v>
      </c>
      <c r="F145" s="37">
        <v>191.68</v>
      </c>
      <c r="G145" s="36">
        <v>0</v>
      </c>
      <c r="H145" s="36">
        <v>0</v>
      </c>
    </row>
    <row r="146" spans="2:8" x14ac:dyDescent="0.25">
      <c r="B146" s="28">
        <v>1</v>
      </c>
      <c r="C146" s="29">
        <v>295</v>
      </c>
      <c r="D146" s="28" t="s">
        <v>321</v>
      </c>
      <c r="E146" s="36">
        <v>146.16</v>
      </c>
      <c r="F146" s="37">
        <v>464.52</v>
      </c>
      <c r="G146" s="36">
        <v>0</v>
      </c>
      <c r="H146" s="36">
        <v>0</v>
      </c>
    </row>
    <row r="147" spans="2:8" x14ac:dyDescent="0.25">
      <c r="B147" s="28">
        <v>1</v>
      </c>
      <c r="C147" s="29">
        <v>780</v>
      </c>
      <c r="D147" s="28" t="s">
        <v>322</v>
      </c>
      <c r="E147" s="36">
        <v>15408.51</v>
      </c>
      <c r="F147" s="37">
        <v>13086.699999999992</v>
      </c>
      <c r="G147" s="36">
        <v>2443.75</v>
      </c>
      <c r="H147" s="36">
        <v>3460</v>
      </c>
    </row>
    <row r="148" spans="2:8" x14ac:dyDescent="0.25">
      <c r="B148" s="28">
        <v>1</v>
      </c>
      <c r="C148" s="29">
        <v>304</v>
      </c>
      <c r="D148" s="28" t="s">
        <v>206</v>
      </c>
      <c r="E148" s="36">
        <v>0</v>
      </c>
      <c r="F148" s="37">
        <v>0</v>
      </c>
      <c r="G148" s="36">
        <v>0</v>
      </c>
      <c r="H148" s="36">
        <v>0</v>
      </c>
    </row>
    <row r="149" spans="2:8" x14ac:dyDescent="0.25">
      <c r="B149" s="28">
        <v>1</v>
      </c>
      <c r="C149" s="29">
        <v>1181</v>
      </c>
      <c r="D149" s="28" t="s">
        <v>210</v>
      </c>
      <c r="E149" s="36">
        <v>10.29</v>
      </c>
      <c r="F149" s="37">
        <v>135.52000000000001</v>
      </c>
      <c r="G149" s="36">
        <v>0</v>
      </c>
      <c r="H149" s="36">
        <v>0</v>
      </c>
    </row>
    <row r="150" spans="2:8" x14ac:dyDescent="0.25">
      <c r="B150" s="28">
        <v>1</v>
      </c>
      <c r="C150" s="29">
        <v>892</v>
      </c>
      <c r="D150" s="28" t="s">
        <v>212</v>
      </c>
      <c r="E150" s="36">
        <v>0</v>
      </c>
      <c r="F150" s="37">
        <v>0</v>
      </c>
      <c r="G150" s="36">
        <v>0</v>
      </c>
      <c r="H150" s="36">
        <v>0</v>
      </c>
    </row>
    <row r="151" spans="2:8" x14ac:dyDescent="0.25">
      <c r="B151" s="28">
        <v>1</v>
      </c>
      <c r="C151" s="29">
        <v>590</v>
      </c>
      <c r="D151" s="28" t="s">
        <v>215</v>
      </c>
      <c r="E151" s="36">
        <v>235.42</v>
      </c>
      <c r="F151" s="37">
        <v>296.32</v>
      </c>
      <c r="G151" s="36">
        <v>16.25</v>
      </c>
      <c r="H151" s="36">
        <v>13.75</v>
      </c>
    </row>
    <row r="152" spans="2:8" x14ac:dyDescent="0.25">
      <c r="B152" s="28">
        <v>1</v>
      </c>
      <c r="C152" s="29">
        <v>636</v>
      </c>
      <c r="D152" s="28" t="s">
        <v>323</v>
      </c>
      <c r="E152" s="36">
        <v>0</v>
      </c>
      <c r="F152" s="37">
        <v>209.65</v>
      </c>
      <c r="G152" s="36">
        <v>0</v>
      </c>
      <c r="H152" s="36">
        <v>0</v>
      </c>
    </row>
    <row r="153" spans="2:8" x14ac:dyDescent="0.25">
      <c r="B153" s="28">
        <v>1</v>
      </c>
      <c r="C153" s="29">
        <v>184</v>
      </c>
      <c r="D153" s="28" t="s">
        <v>324</v>
      </c>
      <c r="E153" s="36">
        <v>0</v>
      </c>
      <c r="F153" s="37">
        <v>129.36000000000001</v>
      </c>
      <c r="G153" s="36">
        <v>0</v>
      </c>
      <c r="H153" s="36">
        <v>0</v>
      </c>
    </row>
    <row r="154" spans="2:8" x14ac:dyDescent="0.25">
      <c r="B154" s="28">
        <v>1</v>
      </c>
      <c r="C154" s="29">
        <v>298</v>
      </c>
      <c r="D154" s="28" t="s">
        <v>219</v>
      </c>
      <c r="E154" s="36">
        <v>118.8</v>
      </c>
      <c r="F154" s="37">
        <v>0</v>
      </c>
      <c r="G154" s="36">
        <v>0</v>
      </c>
      <c r="H154" s="36">
        <v>0</v>
      </c>
    </row>
    <row r="155" spans="2:8" x14ac:dyDescent="0.25">
      <c r="B155" s="28">
        <v>1</v>
      </c>
      <c r="C155" s="29">
        <v>300</v>
      </c>
      <c r="D155" s="28" t="s">
        <v>221</v>
      </c>
      <c r="E155" s="36">
        <v>131.6</v>
      </c>
      <c r="F155" s="37">
        <v>0</v>
      </c>
      <c r="G155" s="36">
        <v>0</v>
      </c>
      <c r="H155" s="36">
        <v>0</v>
      </c>
    </row>
    <row r="156" spans="2:8" x14ac:dyDescent="0.25">
      <c r="B156" s="28">
        <v>1</v>
      </c>
      <c r="C156" s="29">
        <v>897</v>
      </c>
      <c r="D156" s="28" t="s">
        <v>222</v>
      </c>
      <c r="E156" s="36">
        <v>0</v>
      </c>
      <c r="F156" s="37">
        <v>164.5</v>
      </c>
      <c r="G156" s="36">
        <v>0</v>
      </c>
      <c r="H156" s="36">
        <v>0</v>
      </c>
    </row>
    <row r="157" spans="2:8" x14ac:dyDescent="0.25">
      <c r="B157" s="28">
        <v>1</v>
      </c>
      <c r="C157" s="29">
        <v>433</v>
      </c>
      <c r="D157" s="28" t="s">
        <v>223</v>
      </c>
      <c r="E157" s="36">
        <v>-16.45</v>
      </c>
      <c r="F157" s="37">
        <v>164.5</v>
      </c>
      <c r="G157" s="36">
        <v>0</v>
      </c>
      <c r="H157" s="36">
        <v>0</v>
      </c>
    </row>
    <row r="158" spans="2:8" x14ac:dyDescent="0.25">
      <c r="B158" s="28">
        <v>1</v>
      </c>
      <c r="C158" s="29">
        <v>826</v>
      </c>
      <c r="D158" s="28" t="s">
        <v>224</v>
      </c>
      <c r="E158" s="36">
        <v>0</v>
      </c>
      <c r="F158" s="37">
        <v>0</v>
      </c>
      <c r="G158" s="36">
        <v>0</v>
      </c>
      <c r="H158" s="36">
        <v>0</v>
      </c>
    </row>
    <row r="159" spans="2:8" x14ac:dyDescent="0.25">
      <c r="B159" s="28">
        <v>1</v>
      </c>
      <c r="C159" s="29">
        <v>203</v>
      </c>
      <c r="D159" s="28" t="s">
        <v>226</v>
      </c>
      <c r="E159" s="36">
        <v>599.57000000000005</v>
      </c>
      <c r="F159" s="37">
        <v>1257.51</v>
      </c>
      <c r="G159" s="36">
        <v>0</v>
      </c>
      <c r="H159" s="36">
        <v>0</v>
      </c>
    </row>
    <row r="160" spans="2:8" x14ac:dyDescent="0.25">
      <c r="B160" s="28">
        <v>1</v>
      </c>
      <c r="C160" s="29">
        <v>204</v>
      </c>
      <c r="D160" s="28" t="s">
        <v>228</v>
      </c>
      <c r="E160" s="36">
        <v>7128.03</v>
      </c>
      <c r="F160" s="37">
        <v>3204.0699999999997</v>
      </c>
      <c r="G160" s="36">
        <v>1110</v>
      </c>
      <c r="H160" s="36">
        <v>1261.25</v>
      </c>
    </row>
    <row r="161" spans="2:8" x14ac:dyDescent="0.25">
      <c r="B161" s="28">
        <v>1</v>
      </c>
      <c r="C161" s="29">
        <v>325</v>
      </c>
      <c r="D161" s="28" t="s">
        <v>229</v>
      </c>
      <c r="E161" s="36">
        <v>131.6</v>
      </c>
      <c r="F161" s="37">
        <v>680.49</v>
      </c>
      <c r="G161" s="36">
        <v>0</v>
      </c>
      <c r="H161" s="36">
        <v>0</v>
      </c>
    </row>
    <row r="162" spans="2:8" x14ac:dyDescent="0.25">
      <c r="B162" s="28">
        <v>1</v>
      </c>
      <c r="C162" s="29">
        <v>779</v>
      </c>
      <c r="D162" s="28" t="s">
        <v>230</v>
      </c>
      <c r="E162" s="36">
        <v>1586.13</v>
      </c>
      <c r="F162" s="37">
        <v>749.49</v>
      </c>
      <c r="G162" s="36">
        <v>622.5</v>
      </c>
      <c r="H162" s="36">
        <v>343.75</v>
      </c>
    </row>
    <row r="163" spans="2:8" x14ac:dyDescent="0.25">
      <c r="B163" s="28">
        <v>1</v>
      </c>
      <c r="C163" s="29">
        <v>338</v>
      </c>
      <c r="D163" s="28" t="s">
        <v>231</v>
      </c>
      <c r="E163" s="36">
        <v>967.68</v>
      </c>
      <c r="F163" s="37">
        <v>0</v>
      </c>
      <c r="G163" s="36">
        <v>0</v>
      </c>
      <c r="H163" s="36">
        <v>0</v>
      </c>
    </row>
    <row r="164" spans="2:8" x14ac:dyDescent="0.25">
      <c r="B164" s="28">
        <v>1</v>
      </c>
      <c r="C164" s="29">
        <v>856</v>
      </c>
      <c r="D164" s="28" t="s">
        <v>232</v>
      </c>
      <c r="E164" s="36">
        <v>0</v>
      </c>
      <c r="F164" s="37">
        <v>523.74</v>
      </c>
      <c r="G164" s="36">
        <v>0</v>
      </c>
      <c r="H164" s="36">
        <v>0</v>
      </c>
    </row>
    <row r="165" spans="2:8" x14ac:dyDescent="0.25">
      <c r="B165" s="28">
        <v>1</v>
      </c>
      <c r="C165" s="29">
        <v>284</v>
      </c>
      <c r="D165" s="28" t="s">
        <v>233</v>
      </c>
      <c r="E165" s="36">
        <v>158.6</v>
      </c>
      <c r="F165" s="37">
        <v>0</v>
      </c>
      <c r="G165" s="36">
        <v>0</v>
      </c>
      <c r="H165" s="36">
        <v>0</v>
      </c>
    </row>
    <row r="166" spans="2:8" x14ac:dyDescent="0.25">
      <c r="B166" s="28">
        <v>1</v>
      </c>
      <c r="C166" s="29">
        <v>788</v>
      </c>
      <c r="D166" s="28" t="s">
        <v>234</v>
      </c>
      <c r="E166" s="36">
        <v>116.62</v>
      </c>
      <c r="F166" s="37">
        <v>1054.6199999999999</v>
      </c>
      <c r="G166" s="36">
        <v>0</v>
      </c>
      <c r="H166" s="36">
        <v>0</v>
      </c>
    </row>
    <row r="167" spans="2:8" x14ac:dyDescent="0.25">
      <c r="B167" s="28">
        <v>1</v>
      </c>
      <c r="C167" s="29">
        <v>669</v>
      </c>
      <c r="D167" s="28" t="s">
        <v>235</v>
      </c>
      <c r="E167" s="36">
        <v>973.44</v>
      </c>
      <c r="F167" s="37">
        <v>973.44</v>
      </c>
      <c r="G167" s="36">
        <v>78.75</v>
      </c>
      <c r="H167" s="36">
        <v>30</v>
      </c>
    </row>
    <row r="168" spans="2:8" x14ac:dyDescent="0.25">
      <c r="B168" s="28">
        <v>1</v>
      </c>
      <c r="C168" s="29">
        <v>326</v>
      </c>
      <c r="D168" s="28" t="s">
        <v>236</v>
      </c>
      <c r="E168" s="36">
        <v>120.84</v>
      </c>
      <c r="F168" s="37">
        <v>0</v>
      </c>
      <c r="G168" s="36">
        <v>17.5</v>
      </c>
      <c r="H168" s="36">
        <v>0</v>
      </c>
    </row>
    <row r="169" spans="2:8" x14ac:dyDescent="0.25">
      <c r="B169" s="28">
        <v>1</v>
      </c>
      <c r="C169" s="29">
        <v>795</v>
      </c>
      <c r="D169" s="28" t="s">
        <v>326</v>
      </c>
      <c r="E169" s="36">
        <v>0</v>
      </c>
      <c r="F169" s="37">
        <v>0</v>
      </c>
      <c r="G169" s="36">
        <v>0</v>
      </c>
      <c r="H169" s="36">
        <v>0</v>
      </c>
    </row>
    <row r="170" spans="2:8" x14ac:dyDescent="0.25">
      <c r="B170" s="28">
        <v>1</v>
      </c>
      <c r="C170" s="29">
        <v>944</v>
      </c>
      <c r="D170" s="28" t="s">
        <v>238</v>
      </c>
      <c r="E170" s="36">
        <v>0</v>
      </c>
      <c r="F170" s="37">
        <v>521.13</v>
      </c>
      <c r="G170" s="36">
        <v>0</v>
      </c>
      <c r="H170" s="36">
        <v>0</v>
      </c>
    </row>
    <row r="171" spans="2:8" x14ac:dyDescent="0.25">
      <c r="B171" s="28">
        <v>1</v>
      </c>
      <c r="C171" s="29">
        <v>434</v>
      </c>
      <c r="D171" s="28" t="s">
        <v>240</v>
      </c>
      <c r="E171" s="36">
        <v>209.65</v>
      </c>
      <c r="F171" s="37">
        <v>836.64</v>
      </c>
      <c r="G171" s="36">
        <v>0</v>
      </c>
      <c r="H171" s="36">
        <v>0</v>
      </c>
    </row>
    <row r="172" spans="2:8" x14ac:dyDescent="0.25">
      <c r="B172" s="28">
        <v>1</v>
      </c>
      <c r="C172" s="29">
        <v>828</v>
      </c>
      <c r="D172" s="28" t="s">
        <v>242</v>
      </c>
      <c r="E172" s="36">
        <v>0</v>
      </c>
      <c r="F172" s="37">
        <v>115.15</v>
      </c>
      <c r="G172" s="36">
        <v>0</v>
      </c>
      <c r="H172" s="36">
        <v>0</v>
      </c>
    </row>
    <row r="173" spans="2:8" x14ac:dyDescent="0.25">
      <c r="B173" s="28">
        <v>1</v>
      </c>
      <c r="C173" s="29">
        <v>373</v>
      </c>
      <c r="D173" s="28" t="s">
        <v>243</v>
      </c>
      <c r="E173" s="36">
        <v>0</v>
      </c>
      <c r="F173" s="37">
        <v>164.5</v>
      </c>
      <c r="G173" s="36">
        <v>0</v>
      </c>
      <c r="H173" s="36">
        <v>0</v>
      </c>
    </row>
    <row r="174" spans="2:8" x14ac:dyDescent="0.25">
      <c r="B174" s="28">
        <v>1</v>
      </c>
      <c r="C174" s="29">
        <v>302</v>
      </c>
      <c r="D174" s="28" t="s">
        <v>244</v>
      </c>
      <c r="E174" s="36">
        <v>377.76</v>
      </c>
      <c r="F174" s="37">
        <v>0</v>
      </c>
      <c r="G174" s="36">
        <v>0</v>
      </c>
      <c r="H174" s="36">
        <v>0</v>
      </c>
    </row>
    <row r="175" spans="2:8" x14ac:dyDescent="0.25">
      <c r="B175" s="28">
        <v>1</v>
      </c>
      <c r="C175" s="29">
        <v>890</v>
      </c>
      <c r="D175" s="28" t="s">
        <v>245</v>
      </c>
      <c r="E175" s="36">
        <v>0</v>
      </c>
      <c r="F175" s="37">
        <v>0</v>
      </c>
      <c r="G175" s="36">
        <v>0</v>
      </c>
      <c r="H175" s="36">
        <v>0</v>
      </c>
    </row>
    <row r="176" spans="2:8" x14ac:dyDescent="0.25">
      <c r="B176" s="28">
        <v>1</v>
      </c>
      <c r="C176" s="29">
        <v>371</v>
      </c>
      <c r="D176" s="28" t="s">
        <v>246</v>
      </c>
      <c r="E176" s="36">
        <v>-16.45</v>
      </c>
      <c r="F176" s="37">
        <v>0</v>
      </c>
      <c r="G176" s="36">
        <v>0</v>
      </c>
      <c r="H176" s="36">
        <v>0</v>
      </c>
    </row>
    <row r="177" spans="2:8" x14ac:dyDescent="0.25">
      <c r="B177" s="28">
        <v>1</v>
      </c>
      <c r="C177" s="29">
        <v>687</v>
      </c>
      <c r="D177" s="28" t="s">
        <v>327</v>
      </c>
      <c r="E177" s="36">
        <v>398.31</v>
      </c>
      <c r="F177" s="37">
        <v>1381.8100000000002</v>
      </c>
      <c r="G177" s="36">
        <v>45</v>
      </c>
      <c r="H177" s="36">
        <v>43.75</v>
      </c>
    </row>
    <row r="178" spans="2:8" x14ac:dyDescent="0.25">
      <c r="B178" s="28">
        <v>1</v>
      </c>
      <c r="C178" s="29">
        <v>428</v>
      </c>
      <c r="D178" s="28" t="s">
        <v>248</v>
      </c>
      <c r="E178" s="36">
        <v>0</v>
      </c>
      <c r="F178" s="37">
        <v>0</v>
      </c>
      <c r="G178" s="36">
        <v>0</v>
      </c>
      <c r="H178" s="36">
        <v>0</v>
      </c>
    </row>
    <row r="179" spans="2:8" x14ac:dyDescent="0.25">
      <c r="B179" s="28">
        <v>1</v>
      </c>
      <c r="C179" s="29">
        <v>229</v>
      </c>
      <c r="D179" s="28" t="s">
        <v>250</v>
      </c>
      <c r="E179" s="36">
        <v>0</v>
      </c>
      <c r="F179" s="37">
        <v>182.7</v>
      </c>
      <c r="G179" s="36">
        <v>0</v>
      </c>
      <c r="H179" s="36">
        <v>0</v>
      </c>
    </row>
    <row r="180" spans="2:8" x14ac:dyDescent="0.25">
      <c r="B180" s="28">
        <v>1</v>
      </c>
      <c r="C180" s="29">
        <v>1170</v>
      </c>
      <c r="D180" s="28" t="s">
        <v>251</v>
      </c>
      <c r="E180" s="36">
        <v>0</v>
      </c>
      <c r="F180" s="37">
        <v>458.52</v>
      </c>
      <c r="G180" s="36">
        <v>0</v>
      </c>
      <c r="H180" s="36">
        <v>0</v>
      </c>
    </row>
    <row r="181" spans="2:8" x14ac:dyDescent="0.25">
      <c r="B181" s="28">
        <v>1</v>
      </c>
      <c r="C181" s="29">
        <v>898</v>
      </c>
      <c r="D181" s="28" t="s">
        <v>252</v>
      </c>
      <c r="E181" s="36">
        <v>679.77</v>
      </c>
      <c r="F181" s="37">
        <v>875.52</v>
      </c>
      <c r="G181" s="36">
        <v>0</v>
      </c>
      <c r="H181" s="36">
        <v>0</v>
      </c>
    </row>
    <row r="182" spans="2:8" x14ac:dyDescent="0.25">
      <c r="B182" s="28">
        <v>1</v>
      </c>
      <c r="C182" s="29">
        <v>1243</v>
      </c>
      <c r="D182" s="28" t="s">
        <v>328</v>
      </c>
      <c r="E182" s="36">
        <v>287.52</v>
      </c>
      <c r="F182" s="37">
        <v>0</v>
      </c>
      <c r="G182" s="36">
        <v>117.5</v>
      </c>
      <c r="H182" s="36">
        <v>141.25</v>
      </c>
    </row>
    <row r="183" spans="2:8" x14ac:dyDescent="0.25">
      <c r="B183" s="28">
        <v>1</v>
      </c>
      <c r="C183" s="29">
        <v>357</v>
      </c>
      <c r="D183" s="28" t="s">
        <v>256</v>
      </c>
      <c r="E183" s="36">
        <v>0</v>
      </c>
      <c r="F183" s="37">
        <v>1452.22</v>
      </c>
      <c r="G183" s="36">
        <v>0</v>
      </c>
      <c r="H183" s="36">
        <v>0</v>
      </c>
    </row>
    <row r="184" spans="2:8" x14ac:dyDescent="0.25">
      <c r="B184" s="28">
        <v>1</v>
      </c>
      <c r="C184" s="29">
        <v>891</v>
      </c>
      <c r="D184" s="28" t="s">
        <v>257</v>
      </c>
      <c r="E184" s="36">
        <v>0</v>
      </c>
      <c r="F184" s="37">
        <v>148.05000000000001</v>
      </c>
      <c r="G184" s="36">
        <v>0</v>
      </c>
      <c r="H184" s="36">
        <v>0</v>
      </c>
    </row>
    <row r="185" spans="2:8" x14ac:dyDescent="0.25">
      <c r="B185" s="28">
        <v>1</v>
      </c>
      <c r="C185" s="29">
        <v>285</v>
      </c>
      <c r="D185" s="28" t="s">
        <v>258</v>
      </c>
      <c r="E185" s="36">
        <v>133.97999999999999</v>
      </c>
      <c r="F185" s="37">
        <v>170.8</v>
      </c>
      <c r="G185" s="36">
        <v>0</v>
      </c>
      <c r="H185" s="36">
        <v>0</v>
      </c>
    </row>
    <row r="186" spans="2:8" x14ac:dyDescent="0.25">
      <c r="B186" s="28">
        <v>1</v>
      </c>
      <c r="C186" s="29">
        <v>1352</v>
      </c>
      <c r="D186" s="28" t="s">
        <v>259</v>
      </c>
      <c r="E186" s="36">
        <v>114.56</v>
      </c>
      <c r="F186" s="37">
        <v>379.52</v>
      </c>
      <c r="G186" s="36">
        <v>10</v>
      </c>
      <c r="H186" s="36">
        <v>18.75</v>
      </c>
    </row>
    <row r="187" spans="2:8" x14ac:dyDescent="0.25">
      <c r="B187" s="28">
        <v>1</v>
      </c>
      <c r="C187" s="29">
        <v>391</v>
      </c>
      <c r="D187" s="28" t="s">
        <v>260</v>
      </c>
      <c r="E187" s="36">
        <v>0</v>
      </c>
      <c r="F187" s="37">
        <v>203.66</v>
      </c>
      <c r="G187" s="36">
        <v>0</v>
      </c>
      <c r="H187" s="36">
        <v>0</v>
      </c>
    </row>
    <row r="188" spans="2:8" x14ac:dyDescent="0.25">
      <c r="B188" s="28">
        <v>1</v>
      </c>
      <c r="C188" s="29">
        <v>686</v>
      </c>
      <c r="D188" s="28" t="s">
        <v>261</v>
      </c>
      <c r="E188" s="36">
        <v>6481.07</v>
      </c>
      <c r="F188" s="37">
        <v>2136.0300000000002</v>
      </c>
      <c r="G188" s="36">
        <v>251.25</v>
      </c>
      <c r="H188" s="36">
        <v>32.5</v>
      </c>
    </row>
    <row r="189" spans="2:8" x14ac:dyDescent="0.25">
      <c r="B189" s="28">
        <v>1</v>
      </c>
      <c r="C189" s="29">
        <v>245</v>
      </c>
      <c r="D189" s="28" t="s">
        <v>262</v>
      </c>
      <c r="E189" s="36">
        <v>229.71</v>
      </c>
      <c r="F189" s="37">
        <v>1803.9999999999998</v>
      </c>
      <c r="G189" s="36">
        <v>2.5</v>
      </c>
      <c r="H189" s="36">
        <v>0</v>
      </c>
    </row>
    <row r="190" spans="2:8" x14ac:dyDescent="0.25">
      <c r="B190" s="28">
        <v>1</v>
      </c>
      <c r="C190" s="29">
        <v>355</v>
      </c>
      <c r="D190" s="28" t="s">
        <v>263</v>
      </c>
      <c r="E190" s="36">
        <v>121.8</v>
      </c>
      <c r="F190" s="37">
        <v>0</v>
      </c>
      <c r="G190" s="36">
        <v>0</v>
      </c>
      <c r="H190" s="36">
        <v>0</v>
      </c>
    </row>
    <row r="191" spans="2:8" x14ac:dyDescent="0.25">
      <c r="B191" s="28">
        <v>1</v>
      </c>
      <c r="C191" s="29">
        <v>3861</v>
      </c>
      <c r="D191" s="28" t="s">
        <v>329</v>
      </c>
      <c r="E191" s="36">
        <v>0</v>
      </c>
      <c r="F191" s="37">
        <v>0</v>
      </c>
      <c r="G191" s="36">
        <v>0</v>
      </c>
      <c r="H191" s="36">
        <v>0</v>
      </c>
    </row>
    <row r="192" spans="2:8" x14ac:dyDescent="0.25">
      <c r="B192" s="28">
        <v>1</v>
      </c>
      <c r="C192" s="29">
        <v>1049</v>
      </c>
      <c r="D192" s="28" t="s">
        <v>267</v>
      </c>
      <c r="E192" s="36">
        <v>795.62</v>
      </c>
      <c r="F192" s="37">
        <v>790.68000000000006</v>
      </c>
      <c r="G192" s="36">
        <v>27.5</v>
      </c>
      <c r="H192" s="36">
        <v>157.5</v>
      </c>
    </row>
    <row r="193" spans="2:8" x14ac:dyDescent="0.25">
      <c r="B193" s="28">
        <v>1</v>
      </c>
      <c r="C193" s="29">
        <v>599</v>
      </c>
      <c r="D193" s="28" t="s">
        <v>268</v>
      </c>
      <c r="E193" s="36">
        <v>0</v>
      </c>
      <c r="F193" s="37">
        <v>201.49</v>
      </c>
      <c r="G193" s="36">
        <v>0</v>
      </c>
      <c r="H193" s="36">
        <v>0</v>
      </c>
    </row>
    <row r="194" spans="2:8" x14ac:dyDescent="0.25">
      <c r="B194" s="28">
        <v>1</v>
      </c>
      <c r="C194" s="29">
        <v>436</v>
      </c>
      <c r="D194" s="28" t="s">
        <v>269</v>
      </c>
      <c r="E194" s="36">
        <v>281.52999999999997</v>
      </c>
      <c r="F194" s="37">
        <v>281.52999999999997</v>
      </c>
      <c r="G194" s="36">
        <v>51.25</v>
      </c>
      <c r="H194" s="36">
        <v>22.5</v>
      </c>
    </row>
    <row r="195" spans="2:8" x14ac:dyDescent="0.25">
      <c r="B195" s="28">
        <v>1</v>
      </c>
      <c r="C195" s="29">
        <v>372</v>
      </c>
      <c r="D195" s="28" t="s">
        <v>270</v>
      </c>
      <c r="E195" s="36">
        <v>0</v>
      </c>
      <c r="F195" s="37">
        <v>0</v>
      </c>
      <c r="G195" s="36">
        <v>0</v>
      </c>
      <c r="H195" s="36">
        <v>0</v>
      </c>
    </row>
    <row r="196" spans="2:8" x14ac:dyDescent="0.25">
      <c r="B196" s="28">
        <v>1</v>
      </c>
      <c r="C196" s="29">
        <v>253</v>
      </c>
      <c r="D196" s="28" t="s">
        <v>271</v>
      </c>
      <c r="E196" s="36">
        <v>6567.26</v>
      </c>
      <c r="F196" s="37">
        <v>2328.71</v>
      </c>
      <c r="G196" s="36">
        <v>1157.5</v>
      </c>
      <c r="H196" s="36">
        <v>652.5</v>
      </c>
    </row>
    <row r="197" spans="2:8" x14ac:dyDescent="0.25">
      <c r="B197" s="28">
        <v>1</v>
      </c>
      <c r="C197" s="29">
        <v>1658</v>
      </c>
      <c r="D197" s="28" t="s">
        <v>331</v>
      </c>
      <c r="E197" s="36">
        <v>0</v>
      </c>
      <c r="F197" s="37">
        <v>806.05000000000007</v>
      </c>
      <c r="G197" s="36">
        <v>0</v>
      </c>
      <c r="H197" s="36">
        <v>0</v>
      </c>
    </row>
    <row r="198" spans="2:8" x14ac:dyDescent="0.25">
      <c r="B198" s="28">
        <v>1</v>
      </c>
      <c r="C198" s="29">
        <v>1221</v>
      </c>
      <c r="D198" s="28" t="s">
        <v>332</v>
      </c>
      <c r="E198" s="36">
        <v>0</v>
      </c>
      <c r="F198" s="37">
        <v>33.659999999999997</v>
      </c>
      <c r="G198" s="36">
        <v>0</v>
      </c>
      <c r="H198" s="36">
        <v>0</v>
      </c>
    </row>
    <row r="199" spans="2:8" x14ac:dyDescent="0.25">
      <c r="B199" s="28">
        <v>1</v>
      </c>
      <c r="C199" s="29">
        <v>224</v>
      </c>
      <c r="D199" s="28" t="s">
        <v>333</v>
      </c>
      <c r="E199" s="36">
        <v>0</v>
      </c>
      <c r="F199" s="37">
        <v>661.17000000000007</v>
      </c>
      <c r="G199" s="36">
        <v>0</v>
      </c>
      <c r="H199" s="36">
        <v>0</v>
      </c>
    </row>
    <row r="200" spans="2:8" x14ac:dyDescent="0.25">
      <c r="B200" s="28">
        <v>1</v>
      </c>
      <c r="C200" s="29">
        <v>670</v>
      </c>
      <c r="D200" s="28" t="s">
        <v>278</v>
      </c>
      <c r="E200" s="36">
        <v>158.6</v>
      </c>
      <c r="F200" s="37">
        <v>374.24</v>
      </c>
      <c r="G200" s="36">
        <v>0</v>
      </c>
      <c r="H200" s="36">
        <v>0</v>
      </c>
    </row>
    <row r="201" spans="2:8" x14ac:dyDescent="0.25">
      <c r="B201" s="28">
        <v>1</v>
      </c>
      <c r="C201" s="29">
        <v>789</v>
      </c>
      <c r="D201" s="28" t="s">
        <v>280</v>
      </c>
      <c r="E201" s="36">
        <v>0</v>
      </c>
      <c r="F201" s="37">
        <v>7686.36</v>
      </c>
      <c r="G201" s="36">
        <v>0</v>
      </c>
      <c r="H201" s="36">
        <v>0</v>
      </c>
    </row>
    <row r="202" spans="2:8" x14ac:dyDescent="0.25">
      <c r="B202" s="28">
        <v>1</v>
      </c>
      <c r="C202" s="29">
        <v>228</v>
      </c>
      <c r="D202" s="28" t="s">
        <v>281</v>
      </c>
      <c r="E202" s="36">
        <v>0</v>
      </c>
      <c r="F202" s="37">
        <v>49.35</v>
      </c>
      <c r="G202" s="36">
        <v>0</v>
      </c>
      <c r="H202" s="36">
        <v>0</v>
      </c>
    </row>
    <row r="203" spans="2:8" x14ac:dyDescent="0.25">
      <c r="B203" s="28">
        <v>1</v>
      </c>
      <c r="C203" s="29">
        <v>100</v>
      </c>
      <c r="D203" s="28" t="s">
        <v>282</v>
      </c>
      <c r="E203" s="36">
        <v>158.34</v>
      </c>
      <c r="F203" s="37">
        <v>302.43</v>
      </c>
      <c r="G203" s="36">
        <v>0</v>
      </c>
      <c r="H203" s="36">
        <v>7.5</v>
      </c>
    </row>
    <row r="204" spans="2:8" x14ac:dyDescent="0.25">
      <c r="B204" s="28">
        <v>1</v>
      </c>
      <c r="C204" s="29">
        <v>339</v>
      </c>
      <c r="D204" s="28" t="s">
        <v>283</v>
      </c>
      <c r="E204" s="36">
        <v>0</v>
      </c>
      <c r="F204" s="37">
        <v>164.5</v>
      </c>
      <c r="G204" s="36">
        <v>0</v>
      </c>
      <c r="H204" s="36">
        <v>0</v>
      </c>
    </row>
    <row r="205" spans="2:8" x14ac:dyDescent="0.25">
      <c r="B205" s="28">
        <v>1</v>
      </c>
      <c r="C205" s="29">
        <v>899</v>
      </c>
      <c r="D205" s="28" t="s">
        <v>285</v>
      </c>
      <c r="E205" s="36">
        <v>164.5</v>
      </c>
      <c r="F205" s="37">
        <v>0</v>
      </c>
      <c r="G205" s="36">
        <v>0</v>
      </c>
      <c r="H205" s="36">
        <v>0</v>
      </c>
    </row>
    <row r="206" spans="2:8" x14ac:dyDescent="0.25">
      <c r="B206" s="28">
        <v>1</v>
      </c>
      <c r="C206" s="29">
        <v>790</v>
      </c>
      <c r="D206" s="28" t="s">
        <v>287</v>
      </c>
      <c r="E206" s="36">
        <v>16.45</v>
      </c>
      <c r="F206" s="37">
        <v>279.06</v>
      </c>
      <c r="G206" s="36">
        <v>0</v>
      </c>
      <c r="H206" s="36">
        <v>0</v>
      </c>
    </row>
    <row r="207" spans="2:8" x14ac:dyDescent="0.25">
      <c r="B207" s="28">
        <v>1</v>
      </c>
      <c r="C207" s="29">
        <v>1032</v>
      </c>
      <c r="D207" s="28" t="s">
        <v>288</v>
      </c>
      <c r="E207" s="36">
        <v>2152.64</v>
      </c>
      <c r="F207" s="37">
        <v>714.63</v>
      </c>
      <c r="G207" s="36">
        <v>196.25</v>
      </c>
      <c r="H207" s="36">
        <v>0</v>
      </c>
    </row>
    <row r="208" spans="2:8" x14ac:dyDescent="0.25">
      <c r="B208" s="28">
        <v>1</v>
      </c>
      <c r="C208" s="29">
        <v>431</v>
      </c>
      <c r="D208" s="28" t="s">
        <v>289</v>
      </c>
      <c r="E208" s="36">
        <v>567.70000000000005</v>
      </c>
      <c r="F208" s="37">
        <v>567.70000000000005</v>
      </c>
      <c r="G208" s="36">
        <v>0</v>
      </c>
      <c r="H208" s="36">
        <v>0</v>
      </c>
    </row>
    <row r="209" spans="2:9" x14ac:dyDescent="0.25">
      <c r="B209" s="28">
        <v>1</v>
      </c>
      <c r="C209" s="29">
        <v>432</v>
      </c>
      <c r="D209" s="28" t="s">
        <v>290</v>
      </c>
      <c r="E209" s="36">
        <v>114.56</v>
      </c>
      <c r="F209" s="37">
        <v>0</v>
      </c>
      <c r="G209" s="36">
        <v>3.75</v>
      </c>
      <c r="H209" s="36">
        <v>0</v>
      </c>
    </row>
    <row r="210" spans="2:9" x14ac:dyDescent="0.25">
      <c r="B210" s="28">
        <v>1</v>
      </c>
      <c r="C210" s="29">
        <v>587</v>
      </c>
      <c r="D210" s="28" t="s">
        <v>291</v>
      </c>
      <c r="E210" s="36">
        <v>65.8</v>
      </c>
      <c r="F210" s="37">
        <v>0</v>
      </c>
      <c r="G210" s="36">
        <v>0</v>
      </c>
      <c r="H210" s="36">
        <v>0</v>
      </c>
    </row>
    <row r="211" spans="2:9" x14ac:dyDescent="0.25">
      <c r="B211" s="28">
        <v>1</v>
      </c>
      <c r="C211" s="29">
        <v>392</v>
      </c>
      <c r="D211" s="28" t="s">
        <v>292</v>
      </c>
      <c r="E211" s="36">
        <v>148.05000000000001</v>
      </c>
      <c r="F211" s="37">
        <v>0</v>
      </c>
      <c r="G211" s="36">
        <v>0</v>
      </c>
      <c r="H211" s="36">
        <v>0</v>
      </c>
    </row>
    <row r="212" spans="2:9" x14ac:dyDescent="0.25">
      <c r="B212" s="28">
        <v>1</v>
      </c>
      <c r="C212" s="29">
        <v>205</v>
      </c>
      <c r="D212" s="28" t="s">
        <v>335</v>
      </c>
      <c r="E212" s="36">
        <v>4373.1000000000004</v>
      </c>
      <c r="F212" s="37">
        <v>4373.1000000000004</v>
      </c>
      <c r="G212" s="36">
        <v>0</v>
      </c>
      <c r="H212" s="36">
        <v>0</v>
      </c>
    </row>
    <row r="213" spans="2:9" x14ac:dyDescent="0.25">
      <c r="B213" s="28"/>
      <c r="C213" s="28"/>
      <c r="D213" s="28"/>
      <c r="E213" s="36"/>
      <c r="F213" s="37"/>
      <c r="G213" s="36"/>
      <c r="H213" s="36"/>
    </row>
    <row r="214" spans="2:9" x14ac:dyDescent="0.25">
      <c r="B214" s="28"/>
      <c r="C214" s="28"/>
      <c r="D214" s="28"/>
      <c r="E214" s="36"/>
      <c r="F214" s="37"/>
      <c r="G214" s="36"/>
      <c r="H214" s="36"/>
    </row>
    <row r="215" spans="2:9" x14ac:dyDescent="0.25">
      <c r="B215" s="28"/>
      <c r="C215" s="28"/>
      <c r="D215" s="28"/>
      <c r="E215" s="36"/>
      <c r="F215" s="37"/>
      <c r="G215" s="36"/>
      <c r="H215" s="36"/>
    </row>
    <row r="216" spans="2:9" x14ac:dyDescent="0.25">
      <c r="B216" s="28"/>
      <c r="C216" s="28"/>
      <c r="D216" s="28"/>
      <c r="E216" s="36"/>
      <c r="F216" s="37"/>
      <c r="G216" s="36"/>
      <c r="H216" s="36"/>
    </row>
    <row r="218" spans="2:9" x14ac:dyDescent="0.25">
      <c r="D218" s="38" t="s">
        <v>294</v>
      </c>
      <c r="E218" s="39">
        <v>158158.96999999997</v>
      </c>
      <c r="F218" s="39">
        <v>186961.67999999991</v>
      </c>
      <c r="G218" s="39">
        <v>17628.75</v>
      </c>
      <c r="H218" s="39">
        <v>16155.92</v>
      </c>
      <c r="I218" s="41"/>
    </row>
    <row r="221" spans="2:9" x14ac:dyDescent="0.25">
      <c r="E221" s="41"/>
      <c r="F221" s="41"/>
      <c r="G221" s="41"/>
      <c r="H221" s="41"/>
    </row>
    <row r="222" spans="2:9" x14ac:dyDescent="0.25">
      <c r="E222" s="41"/>
      <c r="F222" s="41"/>
      <c r="G222" s="41"/>
      <c r="H222" s="41"/>
    </row>
    <row r="223" spans="2:9" x14ac:dyDescent="0.25">
      <c r="E223" s="41"/>
      <c r="F223" s="41"/>
      <c r="G223" s="41"/>
      <c r="H223" s="41"/>
    </row>
    <row r="224" spans="2:9" x14ac:dyDescent="0.25">
      <c r="D224" s="42"/>
      <c r="E224" s="43"/>
      <c r="F224" s="43"/>
      <c r="G224" s="43"/>
      <c r="H224" s="43"/>
    </row>
    <row r="226" spans="5:5" x14ac:dyDescent="0.25">
      <c r="E226" s="44"/>
    </row>
    <row r="227" spans="5:5" x14ac:dyDescent="0.25">
      <c r="E227" s="44"/>
    </row>
    <row r="228" spans="5:5" x14ac:dyDescent="0.25">
      <c r="E228" s="44"/>
    </row>
    <row r="230" spans="5:5" x14ac:dyDescent="0.25">
      <c r="E230" s="44"/>
    </row>
    <row r="231" spans="5:5" x14ac:dyDescent="0.25">
      <c r="E231" s="44"/>
    </row>
    <row r="232" spans="5:5" x14ac:dyDescent="0.25">
      <c r="E232" s="44"/>
    </row>
  </sheetData>
  <autoFilter ref="B9:H216" xr:uid="{E7F73D12-A6C5-43DC-B11E-7873B8C55B0F}"/>
  <mergeCells count="1">
    <mergeCell ref="B6:E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4778-7D62-437E-9095-3A9B9DEE815B}">
  <dimension ref="B1:I246"/>
  <sheetViews>
    <sheetView zoomScaleNormal="100" workbookViewId="0">
      <selection activeCell="H14" sqref="H14"/>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9" width="9.42578125" style="17" bestFit="1" customWidth="1"/>
    <col min="10" max="16384" width="8.85546875" style="17"/>
  </cols>
  <sheetData>
    <row r="1" spans="2:9" ht="5.0999999999999996" customHeight="1" thickBot="1" x14ac:dyDescent="0.3"/>
    <row r="2" spans="2:9" ht="15.75" thickBot="1" x14ac:dyDescent="0.3">
      <c r="B2" s="19" t="s">
        <v>0</v>
      </c>
      <c r="C2" s="20" t="s">
        <v>1</v>
      </c>
    </row>
    <row r="3" spans="2:9" ht="15.75" thickBot="1" x14ac:dyDescent="0.3">
      <c r="B3" s="21" t="s">
        <v>2</v>
      </c>
      <c r="C3" s="20" t="s">
        <v>352</v>
      </c>
    </row>
    <row r="4" spans="2:9" ht="15.75" thickBot="1" x14ac:dyDescent="0.3">
      <c r="B4" s="21" t="s">
        <v>4</v>
      </c>
      <c r="C4" s="22" t="s">
        <v>354</v>
      </c>
    </row>
    <row r="6" spans="2:9" ht="15" customHeight="1" x14ac:dyDescent="0.25">
      <c r="B6" s="61" t="s">
        <v>339</v>
      </c>
      <c r="C6" s="62"/>
      <c r="D6" s="62"/>
      <c r="E6" s="63"/>
      <c r="F6" s="23"/>
      <c r="G6" s="23"/>
      <c r="H6" s="23"/>
    </row>
    <row r="7" spans="2:9" x14ac:dyDescent="0.25">
      <c r="B7" s="64"/>
      <c r="C7" s="65"/>
      <c r="D7" s="65"/>
      <c r="E7" s="66"/>
      <c r="F7" s="23"/>
      <c r="G7" s="23"/>
      <c r="H7" s="23"/>
    </row>
    <row r="8" spans="2:9" x14ac:dyDescent="0.25">
      <c r="B8" s="24"/>
      <c r="C8" s="25"/>
      <c r="D8" s="24"/>
      <c r="E8" s="24"/>
      <c r="F8" s="24"/>
      <c r="G8" s="24"/>
      <c r="H8" s="24"/>
    </row>
    <row r="9" spans="2:9" x14ac:dyDescent="0.25">
      <c r="B9" s="26" t="s">
        <v>6</v>
      </c>
      <c r="C9" s="27" t="s">
        <v>7</v>
      </c>
      <c r="D9" s="26" t="s">
        <v>8</v>
      </c>
      <c r="E9" s="26" t="s">
        <v>9</v>
      </c>
      <c r="F9" s="26" t="s">
        <v>10</v>
      </c>
      <c r="G9" s="26" t="s">
        <v>11</v>
      </c>
      <c r="H9" s="26" t="s">
        <v>12</v>
      </c>
    </row>
    <row r="10" spans="2:9" x14ac:dyDescent="0.25">
      <c r="B10" s="28">
        <v>1</v>
      </c>
      <c r="C10" s="29">
        <v>579</v>
      </c>
      <c r="D10" s="28" t="s">
        <v>16</v>
      </c>
      <c r="E10" s="36" t="str">
        <f>VLOOKUP(C10,[1]Sheet1!$C:$D,2,0)</f>
        <v/>
      </c>
      <c r="F10" s="37">
        <f>VLOOKUP(C10,[1]Sheet1!$C:$E,3,0)</f>
        <v>164.5</v>
      </c>
      <c r="G10" s="36" t="str">
        <f>VLOOKUP(C10,[1]Sheet1!$C:$F,4,0)</f>
        <v/>
      </c>
      <c r="H10" s="36" t="str">
        <f>VLOOKUP(C10,[1]Sheet1!$C:$G,5,0)</f>
        <v/>
      </c>
      <c r="I10" s="45"/>
    </row>
    <row r="11" spans="2:9" x14ac:dyDescent="0.25">
      <c r="B11" s="28">
        <v>1</v>
      </c>
      <c r="C11" s="29">
        <v>251</v>
      </c>
      <c r="D11" s="28" t="s">
        <v>296</v>
      </c>
      <c r="E11" s="36" t="str">
        <f>VLOOKUP(C11,[1]Sheet1!$C:$D,2,0)</f>
        <v/>
      </c>
      <c r="F11" s="37" t="str">
        <f>VLOOKUP(C11,[1]Sheet1!$C:$E,3,0)</f>
        <v/>
      </c>
      <c r="G11" s="36">
        <f>VLOOKUP(C11,[1]Sheet1!$C:$F,4,0)</f>
        <v>66.25</v>
      </c>
      <c r="H11" s="36" t="str">
        <f>VLOOKUP(C11,[1]Sheet1!$C:$G,5,0)</f>
        <v/>
      </c>
    </row>
    <row r="12" spans="2:9" x14ac:dyDescent="0.25">
      <c r="B12" s="28">
        <v>1</v>
      </c>
      <c r="C12" s="29">
        <v>247</v>
      </c>
      <c r="D12" s="28" t="s">
        <v>296</v>
      </c>
      <c r="E12" s="36" t="str">
        <f>VLOOKUP(C12,[1]Sheet1!$C:$D,2,0)</f>
        <v/>
      </c>
      <c r="F12" s="37" t="str">
        <f>VLOOKUP(C12,[1]Sheet1!$C:$E,3,0)</f>
        <v/>
      </c>
      <c r="G12" s="36">
        <f>VLOOKUP(C12,[1]Sheet1!$C:$F,4,0)</f>
        <v>330</v>
      </c>
      <c r="H12" s="36" t="str">
        <f>VLOOKUP(C12,[1]Sheet1!$C:$G,5,0)</f>
        <v/>
      </c>
    </row>
    <row r="13" spans="2:9" x14ac:dyDescent="0.25">
      <c r="B13" s="28">
        <v>1</v>
      </c>
      <c r="C13" s="29">
        <v>901</v>
      </c>
      <c r="D13" s="28" t="s">
        <v>19</v>
      </c>
      <c r="E13" s="36" t="str">
        <f>VLOOKUP(C13,[1]Sheet1!$C:$D,2,0)</f>
        <v/>
      </c>
      <c r="F13" s="37" t="str">
        <f>VLOOKUP(C13,[1]Sheet1!$C:$E,3,0)</f>
        <v/>
      </c>
      <c r="G13" s="36" t="str">
        <f>VLOOKUP(C13,[1]Sheet1!$C:$F,4,0)</f>
        <v/>
      </c>
      <c r="H13" s="36" t="str">
        <f>VLOOKUP(C13,[1]Sheet1!$C:$G,5,0)</f>
        <v/>
      </c>
    </row>
    <row r="14" spans="2:9" x14ac:dyDescent="0.25">
      <c r="B14" s="28">
        <v>1</v>
      </c>
      <c r="C14" s="29">
        <v>195</v>
      </c>
      <c r="D14" s="28" t="s">
        <v>20</v>
      </c>
      <c r="E14" s="36" t="str">
        <f>VLOOKUP(C14,[1]Sheet1!$C:$D,2,0)</f>
        <v/>
      </c>
      <c r="F14" s="37">
        <f>VLOOKUP(C14,[1]Sheet1!$C:$E,3,0)</f>
        <v>133.98000000000002</v>
      </c>
      <c r="G14" s="36" t="str">
        <f>VLOOKUP(C14,[1]Sheet1!$C:$F,4,0)</f>
        <v/>
      </c>
      <c r="H14" s="36" t="str">
        <f>VLOOKUP(C14,[1]Sheet1!$C:$G,5,0)</f>
        <v/>
      </c>
    </row>
    <row r="15" spans="2:9" x14ac:dyDescent="0.25">
      <c r="B15" s="28">
        <v>1</v>
      </c>
      <c r="C15" s="29">
        <v>663</v>
      </c>
      <c r="D15" s="28" t="s">
        <v>21</v>
      </c>
      <c r="E15" s="36" t="str">
        <f>VLOOKUP(C15,[1]Sheet1!$C:$D,2,0)</f>
        <v/>
      </c>
      <c r="F15" s="37">
        <f>VLOOKUP(C15,[1]Sheet1!$C:$E,3,0)</f>
        <v>4093.51</v>
      </c>
      <c r="G15" s="36">
        <f>VLOOKUP(C15,[1]Sheet1!$C:$F,4,0)</f>
        <v>380.00000000000006</v>
      </c>
      <c r="H15" s="36" t="str">
        <f>VLOOKUP(C15,[1]Sheet1!$C:$G,5,0)</f>
        <v/>
      </c>
    </row>
    <row r="16" spans="2:9" x14ac:dyDescent="0.25">
      <c r="B16" s="28">
        <v>1</v>
      </c>
      <c r="C16" s="29">
        <v>196</v>
      </c>
      <c r="D16" s="28" t="s">
        <v>23</v>
      </c>
      <c r="E16" s="36">
        <f>VLOOKUP(C16,[1]Sheet1!$C:$D,2,0)</f>
        <v>8575.4</v>
      </c>
      <c r="F16" s="37">
        <f>VLOOKUP(C16,[1]Sheet1!$C:$E,3,0)</f>
        <v>10145.469999999998</v>
      </c>
      <c r="G16" s="36">
        <f>VLOOKUP(C16,[1]Sheet1!$C:$F,4,0)</f>
        <v>5093.75</v>
      </c>
      <c r="H16" s="36" t="str">
        <f>VLOOKUP(C16,[1]Sheet1!$C:$G,5,0)</f>
        <v/>
      </c>
    </row>
    <row r="17" spans="2:8" x14ac:dyDescent="0.25">
      <c r="B17" s="28">
        <v>1</v>
      </c>
      <c r="C17" s="29">
        <v>261</v>
      </c>
      <c r="D17" s="28" t="s">
        <v>297</v>
      </c>
      <c r="E17" s="36" t="str">
        <f>VLOOKUP(C17,[1]Sheet1!$C:$D,2,0)</f>
        <v/>
      </c>
      <c r="F17" s="37">
        <f>VLOOKUP(C17,[1]Sheet1!$C:$E,3,0)</f>
        <v>116.62</v>
      </c>
      <c r="G17" s="36">
        <f>VLOOKUP(C17,[1]Sheet1!$C:$F,4,0)</f>
        <v>5</v>
      </c>
      <c r="H17" s="36">
        <f>VLOOKUP(C17,[1]Sheet1!$C:$G,5,0)</f>
        <v>5</v>
      </c>
    </row>
    <row r="18" spans="2:8" x14ac:dyDescent="0.25">
      <c r="B18" s="28">
        <v>1</v>
      </c>
      <c r="C18" s="29">
        <v>260</v>
      </c>
      <c r="D18" s="28" t="s">
        <v>298</v>
      </c>
      <c r="E18" s="36" t="str">
        <f>VLOOKUP(C18,[1]Sheet1!$C:$D,2,0)</f>
        <v/>
      </c>
      <c r="F18" s="37">
        <f>VLOOKUP(C18,[1]Sheet1!$C:$E,3,0)</f>
        <v>148.05000000000001</v>
      </c>
      <c r="G18" s="36" t="str">
        <f>VLOOKUP(C18,[1]Sheet1!$C:$F,4,0)</f>
        <v/>
      </c>
      <c r="H18" s="36" t="str">
        <f>VLOOKUP(C18,[1]Sheet1!$C:$G,5,0)</f>
        <v/>
      </c>
    </row>
    <row r="19" spans="2:8" x14ac:dyDescent="0.25">
      <c r="B19" s="28">
        <v>1</v>
      </c>
      <c r="C19" s="29">
        <v>588</v>
      </c>
      <c r="D19" s="28" t="s">
        <v>24</v>
      </c>
      <c r="E19" s="36" t="str">
        <f>VLOOKUP(C19,[1]Sheet1!$C:$D,2,0)</f>
        <v/>
      </c>
      <c r="F19" s="37">
        <f>VLOOKUP(C19,[1]Sheet1!$C:$E,3,0)</f>
        <v>822.04</v>
      </c>
      <c r="G19" s="36" t="str">
        <f>VLOOKUP(C19,[1]Sheet1!$C:$F,4,0)</f>
        <v/>
      </c>
      <c r="H19" s="36">
        <f>VLOOKUP(C19,[1]Sheet1!$C:$G,5,0)</f>
        <v>87.4</v>
      </c>
    </row>
    <row r="20" spans="2:8" x14ac:dyDescent="0.25">
      <c r="B20" s="28">
        <v>1</v>
      </c>
      <c r="C20" s="29">
        <v>1017</v>
      </c>
      <c r="D20" s="28" t="s">
        <v>27</v>
      </c>
      <c r="E20" s="36" t="str">
        <f>VLOOKUP(C20,[1]Sheet1!$C:$D,2,0)</f>
        <v/>
      </c>
      <c r="F20" s="37">
        <f>VLOOKUP(C20,[1]Sheet1!$C:$E,3,0)</f>
        <v>164.5</v>
      </c>
      <c r="G20" s="36" t="str">
        <f>VLOOKUP(C20,[1]Sheet1!$C:$F,4,0)</f>
        <v/>
      </c>
      <c r="H20" s="36" t="str">
        <f>VLOOKUP(C20,[1]Sheet1!$C:$G,5,0)</f>
        <v/>
      </c>
    </row>
    <row r="21" spans="2:8" x14ac:dyDescent="0.25">
      <c r="B21" s="28">
        <v>1</v>
      </c>
      <c r="C21" s="29">
        <v>301</v>
      </c>
      <c r="D21" s="28" t="s">
        <v>28</v>
      </c>
      <c r="E21" s="36" t="str">
        <f>VLOOKUP(C21,[1]Sheet1!$C:$D,2,0)</f>
        <v/>
      </c>
      <c r="F21" s="37" t="str">
        <f>VLOOKUP(C21,[1]Sheet1!$C:$E,3,0)</f>
        <v/>
      </c>
      <c r="G21" s="36" t="str">
        <f>VLOOKUP(C21,[1]Sheet1!$C:$F,4,0)</f>
        <v/>
      </c>
      <c r="H21" s="36" t="str">
        <f>VLOOKUP(C21,[1]Sheet1!$C:$G,5,0)</f>
        <v/>
      </c>
    </row>
    <row r="22" spans="2:8" x14ac:dyDescent="0.25">
      <c r="B22" s="28">
        <v>1</v>
      </c>
      <c r="C22" s="54">
        <v>331</v>
      </c>
      <c r="D22" s="54" t="s">
        <v>29</v>
      </c>
      <c r="E22" s="36" t="str">
        <f>VLOOKUP(C22,[1]Sheet1!$C:$D,2,0)</f>
        <v/>
      </c>
      <c r="F22" s="37">
        <f>VLOOKUP(C22,[1]Sheet1!$C:$E,3,0)</f>
        <v>164.5</v>
      </c>
      <c r="G22" s="36" t="str">
        <f>VLOOKUP(C22,[1]Sheet1!$C:$F,4,0)</f>
        <v/>
      </c>
      <c r="H22" s="36" t="str">
        <f>VLOOKUP(C22,[1]Sheet1!$C:$G,5,0)</f>
        <v/>
      </c>
    </row>
    <row r="23" spans="2:8" x14ac:dyDescent="0.25">
      <c r="B23" s="28">
        <v>1</v>
      </c>
      <c r="C23" s="29">
        <v>791</v>
      </c>
      <c r="D23" s="28" t="s">
        <v>30</v>
      </c>
      <c r="E23" s="36" t="str">
        <f>VLOOKUP(C23,[1]Sheet1!$C:$D,2,0)</f>
        <v/>
      </c>
      <c r="F23" s="37">
        <f>VLOOKUP(C23,[1]Sheet1!$C:$E,3,0)</f>
        <v>131.6</v>
      </c>
      <c r="G23" s="36" t="str">
        <f>VLOOKUP(C23,[1]Sheet1!$C:$F,4,0)</f>
        <v/>
      </c>
      <c r="H23" s="36" t="str">
        <f>VLOOKUP(C23,[1]Sheet1!$C:$G,5,0)</f>
        <v/>
      </c>
    </row>
    <row r="24" spans="2:8" x14ac:dyDescent="0.25">
      <c r="B24" s="28">
        <v>1</v>
      </c>
      <c r="C24" s="29">
        <v>1027</v>
      </c>
      <c r="D24" s="28" t="s">
        <v>31</v>
      </c>
      <c r="E24" s="36" t="str">
        <f>VLOOKUP(C24,[1]Sheet1!$C:$D,2,0)</f>
        <v/>
      </c>
      <c r="F24" s="37" t="str">
        <f>VLOOKUP(C24,[1]Sheet1!$C:$E,3,0)</f>
        <v/>
      </c>
      <c r="G24" s="36">
        <f>VLOOKUP(C24,[1]Sheet1!$C:$F,4,0)</f>
        <v>20</v>
      </c>
      <c r="H24" s="36" t="str">
        <f>VLOOKUP(C24,[1]Sheet1!$C:$G,5,0)</f>
        <v/>
      </c>
    </row>
    <row r="25" spans="2:8" x14ac:dyDescent="0.25">
      <c r="B25" s="28">
        <v>1</v>
      </c>
      <c r="C25" s="29">
        <v>1018</v>
      </c>
      <c r="D25" s="28" t="s">
        <v>34</v>
      </c>
      <c r="E25" s="36" t="str">
        <f>VLOOKUP(C25,[1]Sheet1!$C:$D,2,0)</f>
        <v/>
      </c>
      <c r="F25" s="37" t="str">
        <f>VLOOKUP(C25,[1]Sheet1!$C:$E,3,0)</f>
        <v/>
      </c>
      <c r="G25" s="36" t="str">
        <f>VLOOKUP(C25,[1]Sheet1!$C:$F,4,0)</f>
        <v/>
      </c>
      <c r="H25" s="36" t="str">
        <f>VLOOKUP(C25,[1]Sheet1!$C:$G,5,0)</f>
        <v/>
      </c>
    </row>
    <row r="26" spans="2:8" x14ac:dyDescent="0.25">
      <c r="B26" s="28">
        <v>1</v>
      </c>
      <c r="C26" s="29">
        <v>206</v>
      </c>
      <c r="D26" s="28" t="s">
        <v>36</v>
      </c>
      <c r="E26" s="36" t="str">
        <f>VLOOKUP(C26,[1]Sheet1!$C:$D,2,0)</f>
        <v/>
      </c>
      <c r="F26" s="37" t="str">
        <f>VLOOKUP(C26,[1]Sheet1!$C:$E,3,0)</f>
        <v/>
      </c>
      <c r="G26" s="36" t="str">
        <f>VLOOKUP(C26,[1]Sheet1!$C:$F,4,0)</f>
        <v/>
      </c>
      <c r="H26" s="36" t="str">
        <f>VLOOKUP(C26,[1]Sheet1!$C:$G,5,0)</f>
        <v/>
      </c>
    </row>
    <row r="27" spans="2:8" x14ac:dyDescent="0.25">
      <c r="B27" s="28">
        <v>1</v>
      </c>
      <c r="C27" s="29">
        <v>358</v>
      </c>
      <c r="D27" s="28" t="s">
        <v>37</v>
      </c>
      <c r="E27" s="36" t="str">
        <f>VLOOKUP(C27,[1]Sheet1!$C:$D,2,0)</f>
        <v/>
      </c>
      <c r="F27" s="37" t="str">
        <f>VLOOKUP(C27,[1]Sheet1!$C:$E,3,0)</f>
        <v/>
      </c>
      <c r="G27" s="36" t="str">
        <f>VLOOKUP(C27,[1]Sheet1!$C:$F,4,0)</f>
        <v/>
      </c>
      <c r="H27" s="36" t="str">
        <f>VLOOKUP(C27,[1]Sheet1!$C:$G,5,0)</f>
        <v/>
      </c>
    </row>
    <row r="28" spans="2:8" x14ac:dyDescent="0.25">
      <c r="B28" s="28">
        <v>1</v>
      </c>
      <c r="C28" s="29">
        <v>589</v>
      </c>
      <c r="D28" s="28" t="s">
        <v>38</v>
      </c>
      <c r="E28" s="36" t="str">
        <f>VLOOKUP(C28,[1]Sheet1!$C:$D,2,0)</f>
        <v/>
      </c>
      <c r="F28" s="37">
        <f>VLOOKUP(C28,[1]Sheet1!$C:$E,3,0)</f>
        <v>532.25</v>
      </c>
      <c r="G28" s="36">
        <f>VLOOKUP(C28,[1]Sheet1!$C:$F,4,0)</f>
        <v>46.25</v>
      </c>
      <c r="H28" s="36">
        <f>VLOOKUP(C28,[1]Sheet1!$C:$G,5,0)</f>
        <v>46.25</v>
      </c>
    </row>
    <row r="29" spans="2:8" x14ac:dyDescent="0.25">
      <c r="B29" s="28">
        <v>1</v>
      </c>
      <c r="C29" s="29">
        <v>366</v>
      </c>
      <c r="D29" s="28" t="s">
        <v>39</v>
      </c>
      <c r="E29" s="36" t="str">
        <f>VLOOKUP(C29,[1]Sheet1!$C:$D,2,0)</f>
        <v/>
      </c>
      <c r="F29" s="37" t="str">
        <f>VLOOKUP(C29,[1]Sheet1!$C:$E,3,0)</f>
        <v/>
      </c>
      <c r="G29" s="36" t="str">
        <f>VLOOKUP(C29,[1]Sheet1!$C:$F,4,0)</f>
        <v/>
      </c>
      <c r="H29" s="36" t="str">
        <f>VLOOKUP(C29,[1]Sheet1!$C:$G,5,0)</f>
        <v/>
      </c>
    </row>
    <row r="30" spans="2:8" x14ac:dyDescent="0.25">
      <c r="B30" s="28">
        <v>1</v>
      </c>
      <c r="C30" s="29">
        <v>822</v>
      </c>
      <c r="D30" s="28" t="s">
        <v>41</v>
      </c>
      <c r="E30" s="36" t="str">
        <f>VLOOKUP(C30,[1]Sheet1!$C:$D,2,0)</f>
        <v/>
      </c>
      <c r="F30" s="37" t="str">
        <f>VLOOKUP(C30,[1]Sheet1!$C:$E,3,0)</f>
        <v/>
      </c>
      <c r="G30" s="36" t="str">
        <f>VLOOKUP(C30,[1]Sheet1!$C:$F,4,0)</f>
        <v/>
      </c>
      <c r="H30" s="36" t="str">
        <f>VLOOKUP(C30,[1]Sheet1!$C:$G,5,0)</f>
        <v/>
      </c>
    </row>
    <row r="31" spans="2:8" x14ac:dyDescent="0.25">
      <c r="B31" s="28">
        <v>1</v>
      </c>
      <c r="C31" s="28">
        <v>850</v>
      </c>
      <c r="D31" s="28" t="s">
        <v>35</v>
      </c>
      <c r="E31" s="36" t="str">
        <f>VLOOKUP(C31,[1]Sheet1!$C:$D,2,0)</f>
        <v/>
      </c>
      <c r="F31" s="37">
        <f>VLOOKUP(C31,[1]Sheet1!$C:$E,3,0)</f>
        <v>164.5</v>
      </c>
      <c r="G31" s="36"/>
      <c r="H31" s="36"/>
    </row>
    <row r="32" spans="2:8" x14ac:dyDescent="0.25">
      <c r="B32" s="28">
        <v>1</v>
      </c>
      <c r="C32" s="29">
        <v>1003</v>
      </c>
      <c r="D32" s="28" t="s">
        <v>43</v>
      </c>
      <c r="E32" s="36" t="str">
        <f>VLOOKUP(C32,[1]Sheet1!$C:$D,2,0)</f>
        <v/>
      </c>
      <c r="F32" s="37">
        <f>VLOOKUP(C32,[1]Sheet1!$C:$E,3,0)</f>
        <v>147.84</v>
      </c>
      <c r="G32" s="36" t="str">
        <f>VLOOKUP(C32,[1]Sheet1!$C:$F,4,0)</f>
        <v/>
      </c>
      <c r="H32" s="36" t="str">
        <f>VLOOKUP(C32,[1]Sheet1!$C:$G,5,0)</f>
        <v/>
      </c>
    </row>
    <row r="33" spans="2:8" x14ac:dyDescent="0.25">
      <c r="B33" s="28">
        <v>1</v>
      </c>
      <c r="C33" s="29">
        <v>903</v>
      </c>
      <c r="D33" s="28" t="s">
        <v>45</v>
      </c>
      <c r="E33" s="36" t="str">
        <f>VLOOKUP(C33,[1]Sheet1!$C:$D,2,0)</f>
        <v/>
      </c>
      <c r="F33" s="37" t="str">
        <f>VLOOKUP(C33,[1]Sheet1!$C:$E,3,0)</f>
        <v/>
      </c>
      <c r="G33" s="36" t="str">
        <f>VLOOKUP(C33,[1]Sheet1!$C:$F,4,0)</f>
        <v/>
      </c>
      <c r="H33" s="36" t="str">
        <f>VLOOKUP(C33,[1]Sheet1!$C:$G,5,0)</f>
        <v/>
      </c>
    </row>
    <row r="34" spans="2:8" x14ac:dyDescent="0.25">
      <c r="B34" s="28">
        <v>1</v>
      </c>
      <c r="C34" s="29">
        <v>792</v>
      </c>
      <c r="D34" s="28" t="s">
        <v>301</v>
      </c>
      <c r="E34" s="36" t="str">
        <f>VLOOKUP(C34,[1]Sheet1!$C:$D,2,0)</f>
        <v/>
      </c>
      <c r="F34" s="37" t="str">
        <f>VLOOKUP(C34,[1]Sheet1!$C:$E,3,0)</f>
        <v/>
      </c>
      <c r="G34" s="36" t="str">
        <f>VLOOKUP(C34,[1]Sheet1!$C:$F,4,0)</f>
        <v/>
      </c>
      <c r="H34" s="36" t="str">
        <f>VLOOKUP(C34,[1]Sheet1!$C:$G,5,0)</f>
        <v/>
      </c>
    </row>
    <row r="35" spans="2:8" x14ac:dyDescent="0.25">
      <c r="B35" s="28">
        <v>1</v>
      </c>
      <c r="C35" s="29">
        <v>634</v>
      </c>
      <c r="D35" s="28" t="s">
        <v>48</v>
      </c>
      <c r="E35" s="36" t="str">
        <f>VLOOKUP(C35,[1]Sheet1!$C:$D,2,0)</f>
        <v/>
      </c>
      <c r="F35" s="37" t="str">
        <f>VLOOKUP(C35,[1]Sheet1!$C:$E,3,0)</f>
        <v/>
      </c>
      <c r="G35" s="36" t="str">
        <f>VLOOKUP(C35,[1]Sheet1!$C:$F,4,0)</f>
        <v/>
      </c>
      <c r="H35" s="36" t="str">
        <f>VLOOKUP(C35,[1]Sheet1!$C:$G,5,0)</f>
        <v/>
      </c>
    </row>
    <row r="36" spans="2:8" x14ac:dyDescent="0.25">
      <c r="B36" s="28">
        <v>1</v>
      </c>
      <c r="C36" s="29">
        <v>664</v>
      </c>
      <c r="D36" s="28" t="s">
        <v>49</v>
      </c>
      <c r="E36" s="36" t="str">
        <f>VLOOKUP(C36,[1]Sheet1!$C:$D,2,0)</f>
        <v/>
      </c>
      <c r="F36" s="37" t="str">
        <f>VLOOKUP(C36,[1]Sheet1!$C:$E,3,0)</f>
        <v/>
      </c>
      <c r="G36" s="36" t="str">
        <f>VLOOKUP(C36,[1]Sheet1!$C:$F,4,0)</f>
        <v/>
      </c>
      <c r="H36" s="36" t="str">
        <f>VLOOKUP(C36,[1]Sheet1!$C:$G,5,0)</f>
        <v/>
      </c>
    </row>
    <row r="37" spans="2:8" x14ac:dyDescent="0.25">
      <c r="B37" s="28">
        <v>1</v>
      </c>
      <c r="C37" s="29">
        <v>580</v>
      </c>
      <c r="D37" s="28" t="s">
        <v>50</v>
      </c>
      <c r="E37" s="36" t="str">
        <f>VLOOKUP(C37,[1]Sheet1!$C:$D,2,0)</f>
        <v/>
      </c>
      <c r="F37" s="37" t="str">
        <f>VLOOKUP(C37,[1]Sheet1!$C:$E,3,0)</f>
        <v/>
      </c>
      <c r="G37" s="36">
        <f>VLOOKUP(C37,[1]Sheet1!$C:$F,4,0)</f>
        <v>3.75</v>
      </c>
      <c r="H37" s="36">
        <f>VLOOKUP(C37,[1]Sheet1!$C:$G,5,0)</f>
        <v>3.75</v>
      </c>
    </row>
    <row r="38" spans="2:8" x14ac:dyDescent="0.25">
      <c r="B38" s="28">
        <v>1</v>
      </c>
      <c r="C38" s="29">
        <v>225</v>
      </c>
      <c r="D38" s="28" t="s">
        <v>51</v>
      </c>
      <c r="E38" s="36" t="str">
        <f>VLOOKUP(C38,[1]Sheet1!$C:$D,2,0)</f>
        <v/>
      </c>
      <c r="F38" s="37" t="str">
        <f>VLOOKUP(C38,[1]Sheet1!$C:$E,3,0)</f>
        <v/>
      </c>
      <c r="G38" s="36" t="str">
        <f>VLOOKUP(C38,[1]Sheet1!$C:$F,4,0)</f>
        <v/>
      </c>
      <c r="H38" s="36" t="str">
        <f>VLOOKUP(C38,[1]Sheet1!$C:$G,5,0)</f>
        <v/>
      </c>
    </row>
    <row r="39" spans="2:8" x14ac:dyDescent="0.25">
      <c r="B39" s="28">
        <v>1</v>
      </c>
      <c r="C39" s="29">
        <v>1029</v>
      </c>
      <c r="D39" s="28" t="s">
        <v>53</v>
      </c>
      <c r="E39" s="36" t="str">
        <f>VLOOKUP(C39,[1]Sheet1!$C:$D,2,0)</f>
        <v/>
      </c>
      <c r="F39" s="37" t="str">
        <f>VLOOKUP(C39,[1]Sheet1!$C:$E,3,0)</f>
        <v/>
      </c>
      <c r="G39" s="36">
        <f>VLOOKUP(C39,[1]Sheet1!$C:$F,4,0)</f>
        <v>297.5</v>
      </c>
      <c r="H39" s="36">
        <f>VLOOKUP(C39,[1]Sheet1!$C:$G,5,0)</f>
        <v>297.5</v>
      </c>
    </row>
    <row r="40" spans="2:8" x14ac:dyDescent="0.25">
      <c r="B40" s="28">
        <v>1</v>
      </c>
      <c r="C40" s="29">
        <v>197</v>
      </c>
      <c r="D40" s="28" t="s">
        <v>55</v>
      </c>
      <c r="E40" s="36">
        <f>VLOOKUP(C40,[1]Sheet1!$C:$D,2,0)</f>
        <v>1630.34</v>
      </c>
      <c r="F40" s="37">
        <f>VLOOKUP(C40,[1]Sheet1!$C:$E,3,0)</f>
        <v>2805.36</v>
      </c>
      <c r="G40" s="36">
        <f>VLOOKUP(C40,[1]Sheet1!$C:$F,4,0)</f>
        <v>13.75</v>
      </c>
      <c r="H40" s="36">
        <f>VLOOKUP(C40,[1]Sheet1!$C:$G,5,0)</f>
        <v>13.75</v>
      </c>
    </row>
    <row r="41" spans="2:8" x14ac:dyDescent="0.25">
      <c r="B41" s="28">
        <v>1</v>
      </c>
      <c r="C41" s="29">
        <v>793</v>
      </c>
      <c r="D41" s="28" t="s">
        <v>57</v>
      </c>
      <c r="E41" s="36" t="str">
        <f>VLOOKUP(C41,[1]Sheet1!$C:$D,2,0)</f>
        <v/>
      </c>
      <c r="F41" s="37" t="str">
        <f>VLOOKUP(C41,[1]Sheet1!$C:$E,3,0)</f>
        <v/>
      </c>
      <c r="G41" s="36" t="str">
        <f>VLOOKUP(C41,[1]Sheet1!$C:$F,4,0)</f>
        <v/>
      </c>
      <c r="H41" s="36" t="str">
        <f>VLOOKUP(C41,[1]Sheet1!$C:$G,5,0)</f>
        <v/>
      </c>
    </row>
    <row r="42" spans="2:8" x14ac:dyDescent="0.25">
      <c r="B42" s="28">
        <v>1</v>
      </c>
      <c r="C42" s="29">
        <v>322</v>
      </c>
      <c r="D42" s="28" t="s">
        <v>58</v>
      </c>
      <c r="E42" s="36" t="str">
        <f>VLOOKUP(C42,[1]Sheet1!$C:$D,2,0)</f>
        <v/>
      </c>
      <c r="F42" s="37">
        <f>VLOOKUP(C42,[1]Sheet1!$C:$E,3,0)</f>
        <v>1144.57</v>
      </c>
      <c r="G42" s="36">
        <f>VLOOKUP(C42,[1]Sheet1!$C:$F,4,0)</f>
        <v>116.25</v>
      </c>
      <c r="H42" s="36" t="str">
        <f>VLOOKUP(C42,[1]Sheet1!$C:$G,5,0)</f>
        <v/>
      </c>
    </row>
    <row r="43" spans="2:8" x14ac:dyDescent="0.25">
      <c r="B43" s="28">
        <v>1</v>
      </c>
      <c r="C43" s="29">
        <v>270</v>
      </c>
      <c r="D43" s="28" t="s">
        <v>303</v>
      </c>
      <c r="E43" s="36">
        <f>VLOOKUP(C43,[1]Sheet1!$C:$D,2,0)</f>
        <v>0</v>
      </c>
      <c r="F43" s="37">
        <f>VLOOKUP(C43,[1]Sheet1!$C:$E,3,0)</f>
        <v>3326.17</v>
      </c>
      <c r="G43" s="36">
        <f>VLOOKUP(C43,[1]Sheet1!$C:$F,4,0)</f>
        <v>197.49999999999997</v>
      </c>
      <c r="H43" s="36">
        <f>VLOOKUP(C43,[1]Sheet1!$C:$G,5,0)</f>
        <v>197.49999999999997</v>
      </c>
    </row>
    <row r="44" spans="2:8" x14ac:dyDescent="0.25">
      <c r="B44" s="28">
        <v>1</v>
      </c>
      <c r="C44" s="29">
        <v>665</v>
      </c>
      <c r="D44" s="28" t="s">
        <v>60</v>
      </c>
      <c r="E44" s="36">
        <f>VLOOKUP(C44,[1]Sheet1!$C:$D,2,0)</f>
        <v>5.74</v>
      </c>
      <c r="F44" s="37">
        <f>VLOOKUP(C44,[1]Sheet1!$C:$E,3,0)</f>
        <v>3354.6800000000003</v>
      </c>
      <c r="G44" s="36">
        <f>VLOOKUP(C44,[1]Sheet1!$C:$F,4,0)</f>
        <v>452.50000000000006</v>
      </c>
      <c r="H44" s="36">
        <f>VLOOKUP(C44,[1]Sheet1!$C:$G,5,0)</f>
        <v>452.50000000000006</v>
      </c>
    </row>
    <row r="45" spans="2:8" x14ac:dyDescent="0.25">
      <c r="B45" s="28">
        <v>1</v>
      </c>
      <c r="C45" s="29">
        <v>96</v>
      </c>
      <c r="D45" s="28" t="s">
        <v>61</v>
      </c>
      <c r="E45" s="36" t="str">
        <f>VLOOKUP(C45,[1]Sheet1!$C:$D,2,0)</f>
        <v/>
      </c>
      <c r="F45" s="37">
        <f>VLOOKUP(C45,[1]Sheet1!$C:$E,3,0)</f>
        <v>123.48</v>
      </c>
      <c r="G45" s="36">
        <f>VLOOKUP(C45,[1]Sheet1!$C:$F,4,0)</f>
        <v>11.25</v>
      </c>
      <c r="H45" s="36">
        <f>VLOOKUP(C45,[1]Sheet1!$C:$G,5,0)</f>
        <v>11.25</v>
      </c>
    </row>
    <row r="46" spans="2:8" x14ac:dyDescent="0.25">
      <c r="B46" s="28">
        <v>1</v>
      </c>
      <c r="C46" s="28">
        <v>425</v>
      </c>
      <c r="D46" s="28" t="s">
        <v>62</v>
      </c>
      <c r="E46" s="36">
        <f>VLOOKUP(C46,[1]Sheet1!$C:$D,2,0)</f>
        <v>892.8</v>
      </c>
      <c r="F46" s="37"/>
      <c r="G46" s="36"/>
      <c r="H46" s="36"/>
    </row>
    <row r="47" spans="2:8" x14ac:dyDescent="0.25">
      <c r="B47" s="28">
        <v>1</v>
      </c>
      <c r="C47" s="29">
        <v>216</v>
      </c>
      <c r="D47" s="28" t="s">
        <v>63</v>
      </c>
      <c r="E47" s="36" t="str">
        <f>VLOOKUP(C47,[1]Sheet1!$C:$D,2,0)</f>
        <v/>
      </c>
      <c r="F47" s="37">
        <f>VLOOKUP(C47,[1]Sheet1!$C:$E,3,0)</f>
        <v>147.84</v>
      </c>
      <c r="G47" s="36" t="str">
        <f>VLOOKUP(C47,[1]Sheet1!$C:$F,4,0)</f>
        <v/>
      </c>
      <c r="H47" s="36" t="str">
        <f>VLOOKUP(C47,[1]Sheet1!$C:$G,5,0)</f>
        <v/>
      </c>
    </row>
    <row r="48" spans="2:8" x14ac:dyDescent="0.25">
      <c r="B48" s="28">
        <v>1</v>
      </c>
      <c r="C48" s="29">
        <v>794</v>
      </c>
      <c r="D48" s="28" t="s">
        <v>65</v>
      </c>
      <c r="E48" s="36" t="str">
        <f>VLOOKUP(C48,[1]Sheet1!$C:$D,2,0)</f>
        <v/>
      </c>
      <c r="F48" s="37" t="str">
        <f>VLOOKUP(C48,[1]Sheet1!$C:$E,3,0)</f>
        <v/>
      </c>
      <c r="G48" s="36" t="str">
        <f>VLOOKUP(C48,[1]Sheet1!$C:$F,4,0)</f>
        <v/>
      </c>
      <c r="H48" s="36" t="str">
        <f>VLOOKUP(C48,[1]Sheet1!$C:$G,5,0)</f>
        <v/>
      </c>
    </row>
    <row r="49" spans="2:8" x14ac:dyDescent="0.25">
      <c r="B49" s="28">
        <v>1</v>
      </c>
      <c r="C49" s="29">
        <v>739</v>
      </c>
      <c r="D49" s="28" t="s">
        <v>66</v>
      </c>
      <c r="E49" s="36" t="str">
        <f>VLOOKUP(C49,[1]Sheet1!$C:$D,2,0)</f>
        <v/>
      </c>
      <c r="F49" s="37">
        <f>VLOOKUP(C49,[1]Sheet1!$C:$E,3,0)</f>
        <v>393.82</v>
      </c>
      <c r="G49" s="36">
        <f>VLOOKUP(C49,[1]Sheet1!$C:$F,4,0)</f>
        <v>10</v>
      </c>
      <c r="H49" s="36">
        <f>VLOOKUP(C49,[1]Sheet1!$C:$G,5,0)</f>
        <v>10</v>
      </c>
    </row>
    <row r="50" spans="2:8" x14ac:dyDescent="0.25">
      <c r="B50" s="28">
        <v>1</v>
      </c>
      <c r="C50" s="29">
        <v>286</v>
      </c>
      <c r="D50" s="28" t="s">
        <v>67</v>
      </c>
      <c r="E50" s="36" t="str">
        <f>VLOOKUP(C50,[1]Sheet1!$C:$D,2,0)</f>
        <v/>
      </c>
      <c r="F50" s="37" t="str">
        <f>VLOOKUP(C50,[1]Sheet1!$C:$E,3,0)</f>
        <v/>
      </c>
      <c r="G50" s="36" t="str">
        <f>VLOOKUP(C50,[1]Sheet1!$C:$F,4,0)</f>
        <v/>
      </c>
      <c r="H50" s="36" t="str">
        <f>VLOOKUP(C50,[1]Sheet1!$C:$G,5,0)</f>
        <v/>
      </c>
    </row>
    <row r="51" spans="2:8" x14ac:dyDescent="0.25">
      <c r="B51" s="28">
        <v>1</v>
      </c>
      <c r="C51" s="29">
        <v>851</v>
      </c>
      <c r="D51" s="28" t="s">
        <v>68</v>
      </c>
      <c r="E51" s="36">
        <f>VLOOKUP(C51,[1]Sheet1!$C:$D,2,0)</f>
        <v>5.81</v>
      </c>
      <c r="F51" s="37" t="str">
        <f>VLOOKUP(C51,[1]Sheet1!$C:$E,3,0)</f>
        <v/>
      </c>
      <c r="G51" s="36" t="str">
        <f>VLOOKUP(C51,[1]Sheet1!$C:$F,4,0)</f>
        <v/>
      </c>
      <c r="H51" s="36" t="str">
        <f>VLOOKUP(C51,[1]Sheet1!$C:$G,5,0)</f>
        <v/>
      </c>
    </row>
    <row r="52" spans="2:8" x14ac:dyDescent="0.25">
      <c r="B52" s="28">
        <v>1</v>
      </c>
      <c r="C52" s="29">
        <v>581</v>
      </c>
      <c r="D52" s="28" t="s">
        <v>69</v>
      </c>
      <c r="E52" s="36" t="str">
        <f>VLOOKUP(C52,[1]Sheet1!$C:$D,2,0)</f>
        <v/>
      </c>
      <c r="F52" s="37" t="str">
        <f>VLOOKUP(C52,[1]Sheet1!$C:$E,3,0)</f>
        <v/>
      </c>
      <c r="G52" s="36" t="str">
        <f>VLOOKUP(C52,[1]Sheet1!$C:$F,4,0)</f>
        <v/>
      </c>
      <c r="H52" s="36" t="str">
        <f>VLOOKUP(C52,[1]Sheet1!$C:$G,5,0)</f>
        <v/>
      </c>
    </row>
    <row r="53" spans="2:8" x14ac:dyDescent="0.25">
      <c r="B53" s="28">
        <v>1</v>
      </c>
      <c r="C53" s="29">
        <v>681</v>
      </c>
      <c r="D53" s="28" t="s">
        <v>70</v>
      </c>
      <c r="E53" s="36" t="str">
        <f>VLOOKUP(C53,[1]Sheet1!$C:$D,2,0)</f>
        <v/>
      </c>
      <c r="F53" s="37" t="str">
        <f>VLOOKUP(C53,[1]Sheet1!$C:$E,3,0)</f>
        <v/>
      </c>
      <c r="G53" s="36" t="str">
        <f>VLOOKUP(C53,[1]Sheet1!$C:$F,4,0)</f>
        <v/>
      </c>
      <c r="H53" s="36" t="str">
        <f>VLOOKUP(C53,[1]Sheet1!$C:$G,5,0)</f>
        <v/>
      </c>
    </row>
    <row r="54" spans="2:8" x14ac:dyDescent="0.25">
      <c r="B54" s="28">
        <v>1</v>
      </c>
      <c r="C54" s="29">
        <v>103</v>
      </c>
      <c r="D54" s="28" t="s">
        <v>71</v>
      </c>
      <c r="E54" s="36" t="str">
        <f>VLOOKUP(C54,[1]Sheet1!$C:$D,2,0)</f>
        <v/>
      </c>
      <c r="F54" s="37">
        <f>VLOOKUP(C54,[1]Sheet1!$C:$E,3,0)</f>
        <v>133.98000000000002</v>
      </c>
      <c r="G54" s="36" t="str">
        <f>VLOOKUP(C54,[1]Sheet1!$C:$F,4,0)</f>
        <v/>
      </c>
      <c r="H54" s="36" t="str">
        <f>VLOOKUP(C54,[1]Sheet1!$C:$G,5,0)</f>
        <v/>
      </c>
    </row>
    <row r="55" spans="2:8" x14ac:dyDescent="0.25">
      <c r="B55" s="28">
        <v>1</v>
      </c>
      <c r="C55" s="29">
        <v>781</v>
      </c>
      <c r="D55" s="28" t="s">
        <v>72</v>
      </c>
      <c r="E55" s="36" t="str">
        <f>VLOOKUP(C55,[1]Sheet1!$C:$D,2,0)</f>
        <v/>
      </c>
      <c r="F55" s="37" t="str">
        <f>VLOOKUP(C55,[1]Sheet1!$C:$E,3,0)</f>
        <v/>
      </c>
      <c r="G55" s="36" t="str">
        <f>VLOOKUP(C55,[1]Sheet1!$C:$F,4,0)</f>
        <v/>
      </c>
      <c r="H55" s="36" t="str">
        <f>VLOOKUP(C55,[1]Sheet1!$C:$G,5,0)</f>
        <v/>
      </c>
    </row>
    <row r="56" spans="2:8" x14ac:dyDescent="0.25">
      <c r="B56" s="28">
        <v>1</v>
      </c>
      <c r="C56" s="29">
        <v>1025</v>
      </c>
      <c r="D56" s="28" t="s">
        <v>73</v>
      </c>
      <c r="E56" s="36" t="str">
        <f>VLOOKUP(C56,[1]Sheet1!$C:$D,2,0)</f>
        <v/>
      </c>
      <c r="F56" s="37">
        <f>VLOOKUP(C56,[1]Sheet1!$C:$E,3,0)</f>
        <v>246.75</v>
      </c>
      <c r="G56" s="36" t="str">
        <f>VLOOKUP(C56,[1]Sheet1!$C:$F,4,0)</f>
        <v/>
      </c>
      <c r="H56" s="36" t="str">
        <f>VLOOKUP(C56,[1]Sheet1!$C:$G,5,0)</f>
        <v/>
      </c>
    </row>
    <row r="57" spans="2:8" x14ac:dyDescent="0.25">
      <c r="B57" s="28">
        <v>1</v>
      </c>
      <c r="C57" s="29">
        <v>276</v>
      </c>
      <c r="D57" s="28" t="s">
        <v>304</v>
      </c>
      <c r="E57" s="36" t="str">
        <f>VLOOKUP(C57,[1]Sheet1!$C:$D,2,0)</f>
        <v/>
      </c>
      <c r="F57" s="37">
        <f>VLOOKUP(C57,[1]Sheet1!$C:$E,3,0)</f>
        <v>1623</v>
      </c>
      <c r="G57" s="36" t="str">
        <f>VLOOKUP(C57,[1]Sheet1!$C:$F,4,0)</f>
        <v/>
      </c>
      <c r="H57" s="36" t="str">
        <f>VLOOKUP(C57,[1]Sheet1!$C:$G,5,0)</f>
        <v/>
      </c>
    </row>
    <row r="58" spans="2:8" x14ac:dyDescent="0.25">
      <c r="B58" s="28">
        <v>1</v>
      </c>
      <c r="C58" s="29">
        <v>852</v>
      </c>
      <c r="D58" s="28" t="s">
        <v>76</v>
      </c>
      <c r="E58" s="36" t="str">
        <f>VLOOKUP(C58,[1]Sheet1!$C:$D,2,0)</f>
        <v/>
      </c>
      <c r="F58" s="37" t="str">
        <f>VLOOKUP(C58,[1]Sheet1!$C:$E,3,0)</f>
        <v/>
      </c>
      <c r="G58" s="36" t="str">
        <f>VLOOKUP(C58,[1]Sheet1!$C:$F,4,0)</f>
        <v/>
      </c>
      <c r="H58" s="36" t="str">
        <f>VLOOKUP(C58,[1]Sheet1!$C:$G,5,0)</f>
        <v/>
      </c>
    </row>
    <row r="59" spans="2:8" x14ac:dyDescent="0.25">
      <c r="B59" s="28">
        <v>1</v>
      </c>
      <c r="C59" s="29">
        <v>217</v>
      </c>
      <c r="D59" s="28" t="s">
        <v>77</v>
      </c>
      <c r="E59" s="36" t="str">
        <f>VLOOKUP(C59,[1]Sheet1!$C:$D,2,0)</f>
        <v/>
      </c>
      <c r="F59" s="37" t="str">
        <f>VLOOKUP(C59,[1]Sheet1!$C:$E,3,0)</f>
        <v/>
      </c>
      <c r="G59" s="36" t="str">
        <f>VLOOKUP(C59,[1]Sheet1!$C:$F,4,0)</f>
        <v/>
      </c>
      <c r="H59" s="36" t="str">
        <f>VLOOKUP(C59,[1]Sheet1!$C:$G,5,0)</f>
        <v/>
      </c>
    </row>
    <row r="60" spans="2:8" x14ac:dyDescent="0.25">
      <c r="B60" s="28">
        <v>1</v>
      </c>
      <c r="C60" s="29">
        <v>1168</v>
      </c>
      <c r="D60" s="28" t="s">
        <v>78</v>
      </c>
      <c r="E60" s="36" t="str">
        <f>VLOOKUP(C60,[1]Sheet1!$C:$D,2,0)</f>
        <v/>
      </c>
      <c r="F60" s="37" t="str">
        <f>VLOOKUP(C60,[1]Sheet1!$C:$E,3,0)</f>
        <v/>
      </c>
      <c r="G60" s="36" t="str">
        <f>VLOOKUP(C60,[1]Sheet1!$C:$F,4,0)</f>
        <v/>
      </c>
      <c r="H60" s="36" t="str">
        <f>VLOOKUP(C60,[1]Sheet1!$C:$G,5,0)</f>
        <v/>
      </c>
    </row>
    <row r="61" spans="2:8" x14ac:dyDescent="0.25">
      <c r="B61" s="28">
        <v>1</v>
      </c>
      <c r="C61" s="29">
        <v>426</v>
      </c>
      <c r="D61" s="28" t="s">
        <v>79</v>
      </c>
      <c r="E61" s="36">
        <f>VLOOKUP(C61,[1]Sheet1!$C:$D,2,0)</f>
        <v>16.45</v>
      </c>
      <c r="F61" s="37">
        <f>VLOOKUP(C61,[1]Sheet1!$C:$E,3,0)</f>
        <v>290.57</v>
      </c>
      <c r="G61" s="36" t="str">
        <f>VLOOKUP(C61,[1]Sheet1!$C:$F,4,0)</f>
        <v/>
      </c>
      <c r="H61" s="36" t="str">
        <f>VLOOKUP(C61,[1]Sheet1!$C:$G,5,0)</f>
        <v/>
      </c>
    </row>
    <row r="62" spans="2:8" x14ac:dyDescent="0.25">
      <c r="B62" s="28">
        <v>1</v>
      </c>
      <c r="C62" s="29">
        <v>1342</v>
      </c>
      <c r="D62" s="28" t="s">
        <v>305</v>
      </c>
      <c r="E62" s="36" t="str">
        <f>VLOOKUP(C62,[1]Sheet1!$C:$D,2,0)</f>
        <v/>
      </c>
      <c r="F62" s="37" t="str">
        <f>VLOOKUP(C62,[1]Sheet1!$C:$E,3,0)</f>
        <v/>
      </c>
      <c r="G62" s="36" t="str">
        <f>VLOOKUP(C62,[1]Sheet1!$C:$F,4,0)</f>
        <v/>
      </c>
      <c r="H62" s="36" t="str">
        <f>VLOOKUP(C62,[1]Sheet1!$C:$G,5,0)</f>
        <v/>
      </c>
    </row>
    <row r="63" spans="2:8" x14ac:dyDescent="0.25">
      <c r="B63" s="28"/>
      <c r="C63" s="28">
        <v>277</v>
      </c>
      <c r="D63" s="28" t="s">
        <v>82</v>
      </c>
      <c r="E63" s="36" t="str">
        <f>VLOOKUP(C63,[1]Sheet1!$C:$D,2,0)</f>
        <v/>
      </c>
      <c r="F63" s="37">
        <f>VLOOKUP(C63,[1]Sheet1!$C:$E,3,0)</f>
        <v>697.19999999999993</v>
      </c>
      <c r="G63" s="36" t="str">
        <f>VLOOKUP(C63,[1]Sheet1!$C:$F,4,0)</f>
        <v/>
      </c>
      <c r="H63" s="36"/>
    </row>
    <row r="64" spans="2:8" x14ac:dyDescent="0.25">
      <c r="B64" s="28">
        <v>1</v>
      </c>
      <c r="C64" s="29">
        <v>393</v>
      </c>
      <c r="D64" s="28" t="s">
        <v>83</v>
      </c>
      <c r="E64" s="36" t="str">
        <f>VLOOKUP(C64,[1]Sheet1!$C:$D,2,0)</f>
        <v/>
      </c>
      <c r="F64" s="37">
        <f>VLOOKUP(C64,[1]Sheet1!$C:$E,3,0)</f>
        <v>32.9</v>
      </c>
      <c r="G64" s="36" t="str">
        <f>VLOOKUP(C64,[1]Sheet1!$C:$F,4,0)</f>
        <v/>
      </c>
      <c r="H64" s="36" t="str">
        <f>VLOOKUP(C64,[1]Sheet1!$C:$G,5,0)</f>
        <v/>
      </c>
    </row>
    <row r="65" spans="2:8" x14ac:dyDescent="0.25">
      <c r="B65" s="28">
        <v>1</v>
      </c>
      <c r="C65" s="29">
        <v>367</v>
      </c>
      <c r="D65" s="28" t="s">
        <v>84</v>
      </c>
      <c r="E65" s="36">
        <f>VLOOKUP(C65,[1]Sheet1!$C:$D,2,0)</f>
        <v>16.45</v>
      </c>
      <c r="F65" s="37">
        <f>VLOOKUP(C65,[1]Sheet1!$C:$E,3,0)</f>
        <v>16.45</v>
      </c>
      <c r="G65" s="36" t="str">
        <f>VLOOKUP(C65,[1]Sheet1!$C:$F,4,0)</f>
        <v/>
      </c>
      <c r="H65" s="36" t="str">
        <f>VLOOKUP(C65,[1]Sheet1!$C:$G,5,0)</f>
        <v/>
      </c>
    </row>
    <row r="66" spans="2:8" x14ac:dyDescent="0.25">
      <c r="B66" s="28">
        <v>1</v>
      </c>
      <c r="C66" s="29">
        <v>356</v>
      </c>
      <c r="D66" s="28" t="s">
        <v>85</v>
      </c>
      <c r="E66" s="36" t="str">
        <f>VLOOKUP(C66,[1]Sheet1!$C:$D,2,0)</f>
        <v/>
      </c>
      <c r="F66" s="37">
        <f>VLOOKUP(C66,[1]Sheet1!$C:$E,3,0)</f>
        <v>310.65999999999997</v>
      </c>
      <c r="G66" s="36" t="str">
        <f>VLOOKUP(C66,[1]Sheet1!$C:$F,4,0)</f>
        <v/>
      </c>
      <c r="H66" s="36" t="str">
        <f>VLOOKUP(C66,[1]Sheet1!$C:$G,5,0)</f>
        <v/>
      </c>
    </row>
    <row r="67" spans="2:8" x14ac:dyDescent="0.25">
      <c r="B67" s="28">
        <v>1</v>
      </c>
      <c r="C67" s="28">
        <v>278</v>
      </c>
      <c r="D67" s="28" t="s">
        <v>86</v>
      </c>
      <c r="E67" s="36" t="str">
        <f>VLOOKUP(C67,[1]Sheet1!$C:$D,2,0)</f>
        <v/>
      </c>
      <c r="F67" s="37">
        <f>VLOOKUP(C67,[1]Sheet1!$C:$E,3,0)</f>
        <v>164.5</v>
      </c>
      <c r="G67" s="36" t="str">
        <f>VLOOKUP(C67,[1]Sheet1!$C:$F,4,0)</f>
        <v/>
      </c>
      <c r="H67" s="36"/>
    </row>
    <row r="68" spans="2:8" x14ac:dyDescent="0.25">
      <c r="B68" s="28">
        <v>1</v>
      </c>
      <c r="C68" s="29">
        <v>1013</v>
      </c>
      <c r="D68" s="28" t="s">
        <v>307</v>
      </c>
      <c r="E68" s="36" t="str">
        <f>VLOOKUP(C68,[1]Sheet1!$C:$D,2,0)</f>
        <v/>
      </c>
      <c r="F68" s="37" t="str">
        <f>VLOOKUP(C68,[1]Sheet1!$C:$E,3,0)</f>
        <v/>
      </c>
      <c r="G68" s="36">
        <f>VLOOKUP(C68,[1]Sheet1!$C:$F,4,0)</f>
        <v>12.5</v>
      </c>
      <c r="H68" s="36" t="str">
        <f>VLOOKUP(C68,[1]Sheet1!$C:$G,5,0)</f>
        <v/>
      </c>
    </row>
    <row r="69" spans="2:8" x14ac:dyDescent="0.25">
      <c r="B69" s="28">
        <v>1</v>
      </c>
      <c r="C69" s="29">
        <v>323</v>
      </c>
      <c r="D69" s="28" t="s">
        <v>89</v>
      </c>
      <c r="E69" s="36" t="str">
        <f>VLOOKUP(C69,[1]Sheet1!$C:$D,2,0)</f>
        <v/>
      </c>
      <c r="F69" s="37">
        <f>VLOOKUP(C69,[1]Sheet1!$C:$E,3,0)</f>
        <v>182.70000000000002</v>
      </c>
      <c r="G69" s="36">
        <f>VLOOKUP(C69,[1]Sheet1!$C:$F,4,0)</f>
        <v>8.75</v>
      </c>
      <c r="H69" s="36">
        <f>VLOOKUP(C69,[1]Sheet1!$C:$G,5,0)</f>
        <v>8.75</v>
      </c>
    </row>
    <row r="70" spans="2:8" x14ac:dyDescent="0.25">
      <c r="B70" s="28">
        <v>1</v>
      </c>
      <c r="C70" s="29">
        <v>368</v>
      </c>
      <c r="D70" s="28" t="s">
        <v>91</v>
      </c>
      <c r="E70" s="36" t="str">
        <f>VLOOKUP(C70,[1]Sheet1!$C:$D,2,0)</f>
        <v/>
      </c>
      <c r="F70" s="37" t="str">
        <f>VLOOKUP(C70,[1]Sheet1!$C:$E,3,0)</f>
        <v/>
      </c>
      <c r="G70" s="36" t="str">
        <f>VLOOKUP(C70,[1]Sheet1!$C:$F,4,0)</f>
        <v/>
      </c>
      <c r="H70" s="36" t="str">
        <f>VLOOKUP(C70,[1]Sheet1!$C:$G,5,0)</f>
        <v/>
      </c>
    </row>
    <row r="71" spans="2:8" x14ac:dyDescent="0.25">
      <c r="B71" s="28">
        <v>1</v>
      </c>
      <c r="C71" s="29">
        <v>332</v>
      </c>
      <c r="D71" s="28" t="s">
        <v>92</v>
      </c>
      <c r="E71" s="36" t="str">
        <f>VLOOKUP(C71,[1]Sheet1!$C:$D,2,0)</f>
        <v/>
      </c>
      <c r="F71" s="37" t="str">
        <f>VLOOKUP(C71,[1]Sheet1!$C:$E,3,0)</f>
        <v/>
      </c>
      <c r="G71" s="36" t="str">
        <f>VLOOKUP(C71,[1]Sheet1!$C:$F,4,0)</f>
        <v/>
      </c>
      <c r="H71" s="36" t="str">
        <f>VLOOKUP(C71,[1]Sheet1!$C:$G,5,0)</f>
        <v/>
      </c>
    </row>
    <row r="72" spans="2:8" x14ac:dyDescent="0.25">
      <c r="B72" s="28">
        <v>1</v>
      </c>
      <c r="C72" s="28">
        <v>226</v>
      </c>
      <c r="D72" s="28" t="s">
        <v>93</v>
      </c>
      <c r="E72" s="36">
        <f>VLOOKUP(C72,[1]Sheet1!$C:$D,2,0)</f>
        <v>0</v>
      </c>
      <c r="F72" s="37">
        <f>VLOOKUP(C72,[1]Sheet1!$C:$E,3,0)</f>
        <v>373.58000000000004</v>
      </c>
      <c r="G72" s="36" t="str">
        <f>VLOOKUP(C72,[1]Sheet1!$C:$F,4,0)</f>
        <v/>
      </c>
      <c r="H72" s="36" t="str">
        <f>VLOOKUP(C72,[1]Sheet1!$C:$G,5,0)</f>
        <v/>
      </c>
    </row>
    <row r="73" spans="2:8" x14ac:dyDescent="0.25">
      <c r="B73" s="28">
        <v>1</v>
      </c>
      <c r="C73" s="29">
        <v>1019</v>
      </c>
      <c r="D73" s="28" t="s">
        <v>96</v>
      </c>
      <c r="E73" s="36" t="str">
        <f>VLOOKUP(C73,[1]Sheet1!$C:$D,2,0)</f>
        <v/>
      </c>
      <c r="F73" s="37">
        <f>VLOOKUP(C73,[1]Sheet1!$C:$E,3,0)</f>
        <v>1184.5</v>
      </c>
      <c r="G73" s="36" t="str">
        <f>VLOOKUP(C73,[1]Sheet1!$C:$F,4,0)</f>
        <v/>
      </c>
      <c r="H73" s="36" t="str">
        <f>VLOOKUP(C73,[1]Sheet1!$C:$G,5,0)</f>
        <v/>
      </c>
    </row>
    <row r="74" spans="2:8" x14ac:dyDescent="0.25">
      <c r="B74" s="28">
        <v>1</v>
      </c>
      <c r="C74" s="29">
        <v>264</v>
      </c>
      <c r="D74" s="28" t="s">
        <v>97</v>
      </c>
      <c r="E74" s="36" t="str">
        <f>VLOOKUP(C74,[1]Sheet1!$C:$D,2,0)</f>
        <v/>
      </c>
      <c r="F74" s="37">
        <f>VLOOKUP(C74,[1]Sheet1!$C:$E,3,0)</f>
        <v>129.36000000000001</v>
      </c>
      <c r="G74" s="36">
        <f>VLOOKUP(C74,[1]Sheet1!$C:$F,4,0)</f>
        <v>7.5</v>
      </c>
      <c r="H74" s="36">
        <f>VLOOKUP(C74,[1]Sheet1!$C:$G,5,0)</f>
        <v>7.5</v>
      </c>
    </row>
    <row r="75" spans="2:8" x14ac:dyDescent="0.25">
      <c r="B75" s="28">
        <v>1</v>
      </c>
      <c r="C75" s="29">
        <v>330</v>
      </c>
      <c r="D75" s="28" t="s">
        <v>309</v>
      </c>
      <c r="E75" s="36" t="str">
        <f>VLOOKUP(C75,[1]Sheet1!$C:$D,2,0)</f>
        <v/>
      </c>
      <c r="F75" s="37">
        <f>VLOOKUP(C75,[1]Sheet1!$C:$E,3,0)</f>
        <v>164.5</v>
      </c>
      <c r="G75" s="36" t="str">
        <f>VLOOKUP(C75,[1]Sheet1!$C:$F,4,0)</f>
        <v/>
      </c>
      <c r="H75" s="36" t="str">
        <f>VLOOKUP(C75,[1]Sheet1!$C:$G,5,0)</f>
        <v/>
      </c>
    </row>
    <row r="76" spans="2:8" x14ac:dyDescent="0.25">
      <c r="B76" s="28">
        <v>1</v>
      </c>
      <c r="C76" s="29">
        <v>333</v>
      </c>
      <c r="D76" s="28" t="s">
        <v>101</v>
      </c>
      <c r="E76" s="36" t="str">
        <f>VLOOKUP(C76,[1]Sheet1!$C:$D,2,0)</f>
        <v/>
      </c>
      <c r="F76" s="37" t="str">
        <f>VLOOKUP(C76,[1]Sheet1!$C:$E,3,0)</f>
        <v/>
      </c>
      <c r="G76" s="36" t="str">
        <f>VLOOKUP(C76,[1]Sheet1!$C:$F,4,0)</f>
        <v/>
      </c>
      <c r="H76" s="36" t="str">
        <f>VLOOKUP(C76,[1]Sheet1!$C:$G,5,0)</f>
        <v/>
      </c>
    </row>
    <row r="77" spans="2:8" x14ac:dyDescent="0.25">
      <c r="B77" s="28">
        <v>1</v>
      </c>
      <c r="C77" s="29">
        <v>827</v>
      </c>
      <c r="D77" s="28" t="s">
        <v>102</v>
      </c>
      <c r="E77" s="36" t="str">
        <f>VLOOKUP(C77,[1]Sheet1!$C:$D,2,0)</f>
        <v/>
      </c>
      <c r="F77" s="37" t="str">
        <f>VLOOKUP(C77,[1]Sheet1!$C:$E,3,0)</f>
        <v/>
      </c>
      <c r="G77" s="36" t="str">
        <f>VLOOKUP(C77,[1]Sheet1!$C:$F,4,0)</f>
        <v/>
      </c>
      <c r="H77" s="36" t="str">
        <f>VLOOKUP(C77,[1]Sheet1!$C:$G,5,0)</f>
        <v/>
      </c>
    </row>
    <row r="78" spans="2:8" x14ac:dyDescent="0.25">
      <c r="B78" s="28">
        <v>1</v>
      </c>
      <c r="C78" s="29">
        <v>1020</v>
      </c>
      <c r="D78" s="28" t="s">
        <v>104</v>
      </c>
      <c r="E78" s="36" t="str">
        <f>VLOOKUP(C78,[1]Sheet1!$C:$D,2,0)</f>
        <v/>
      </c>
      <c r="F78" s="37">
        <f>VLOOKUP(C78,[1]Sheet1!$C:$E,3,0)</f>
        <v>30417.07</v>
      </c>
      <c r="G78" s="36" t="str">
        <f>VLOOKUP(C78,[1]Sheet1!$C:$F,4,0)</f>
        <v/>
      </c>
      <c r="H78" s="36">
        <f>VLOOKUP(C78,[1]Sheet1!$C:$G,5,0)</f>
        <v>122.5</v>
      </c>
    </row>
    <row r="79" spans="2:8" x14ac:dyDescent="0.25">
      <c r="B79" s="28">
        <v>1</v>
      </c>
      <c r="C79" s="29">
        <v>199</v>
      </c>
      <c r="D79" s="28" t="s">
        <v>105</v>
      </c>
      <c r="E79" s="36" t="str">
        <f>VLOOKUP(C79,[1]Sheet1!$C:$D,2,0)</f>
        <v/>
      </c>
      <c r="F79" s="37" t="str">
        <f>VLOOKUP(C79,[1]Sheet1!$C:$E,3,0)</f>
        <v/>
      </c>
      <c r="G79" s="36" t="str">
        <f>VLOOKUP(C79,[1]Sheet1!$C:$F,4,0)</f>
        <v/>
      </c>
      <c r="H79" s="36" t="str">
        <f>VLOOKUP(C79,[1]Sheet1!$C:$G,5,0)</f>
        <v/>
      </c>
    </row>
    <row r="80" spans="2:8" x14ac:dyDescent="0.25">
      <c r="B80" s="28">
        <v>1</v>
      </c>
      <c r="C80" s="29">
        <v>853</v>
      </c>
      <c r="D80" s="28" t="s">
        <v>106</v>
      </c>
      <c r="E80" s="36" t="str">
        <f>VLOOKUP(C80,[1]Sheet1!$C:$D,2,0)</f>
        <v/>
      </c>
      <c r="F80" s="37" t="str">
        <f>VLOOKUP(C80,[1]Sheet1!$C:$E,3,0)</f>
        <v/>
      </c>
      <c r="G80" s="36">
        <f>VLOOKUP(C80,[1]Sheet1!$C:$F,4,0)</f>
        <v>20</v>
      </c>
      <c r="H80" s="36">
        <f>VLOOKUP(C80,[1]Sheet1!$C:$G,5,0)</f>
        <v>20</v>
      </c>
    </row>
    <row r="81" spans="2:8" x14ac:dyDescent="0.25">
      <c r="B81" s="28">
        <v>1</v>
      </c>
      <c r="C81" s="29">
        <v>222</v>
      </c>
      <c r="D81" s="28" t="s">
        <v>108</v>
      </c>
      <c r="E81" s="36">
        <f>VLOOKUP(C81,[1]Sheet1!$C:$D,2,0)</f>
        <v>148.05000000000001</v>
      </c>
      <c r="F81" s="37">
        <f>VLOOKUP(C81,[1]Sheet1!$C:$E,3,0)</f>
        <v>3552.99</v>
      </c>
      <c r="G81" s="36">
        <f>VLOOKUP(C81,[1]Sheet1!$C:$F,4,0)</f>
        <v>62.499999999999993</v>
      </c>
      <c r="H81" s="36" t="str">
        <f>VLOOKUP(C81,[1]Sheet1!$C:$G,5,0)</f>
        <v/>
      </c>
    </row>
    <row r="82" spans="2:8" x14ac:dyDescent="0.25">
      <c r="B82" s="28">
        <v>1</v>
      </c>
      <c r="C82" s="29">
        <v>904</v>
      </c>
      <c r="D82" s="28" t="s">
        <v>109</v>
      </c>
      <c r="E82" s="36" t="str">
        <f>VLOOKUP(C82,[1]Sheet1!$C:$D,2,0)</f>
        <v/>
      </c>
      <c r="F82" s="37">
        <f>VLOOKUP(C82,[1]Sheet1!$C:$E,3,0)</f>
        <v>98.7</v>
      </c>
      <c r="G82" s="36">
        <f>VLOOKUP(C82,[1]Sheet1!$C:$F,4,0)</f>
        <v>7.5</v>
      </c>
      <c r="H82" s="36">
        <f>VLOOKUP(C82,[1]Sheet1!$C:$G,5,0)</f>
        <v>42.5</v>
      </c>
    </row>
    <row r="83" spans="2:8" x14ac:dyDescent="0.25">
      <c r="B83" s="28">
        <v>1</v>
      </c>
      <c r="C83" s="29">
        <v>262</v>
      </c>
      <c r="D83" s="28" t="s">
        <v>110</v>
      </c>
      <c r="E83" s="36" t="str">
        <f>VLOOKUP(C83,[1]Sheet1!$C:$D,2,0)</f>
        <v/>
      </c>
      <c r="F83" s="37">
        <f>VLOOKUP(C83,[1]Sheet1!$C:$E,3,0)</f>
        <v>1507.8400000000001</v>
      </c>
      <c r="G83" s="36">
        <f>VLOOKUP(C83,[1]Sheet1!$C:$F,4,0)</f>
        <v>20</v>
      </c>
      <c r="H83" s="36">
        <f>VLOOKUP(C83,[1]Sheet1!$C:$G,5,0)</f>
        <v>28.750000000000004</v>
      </c>
    </row>
    <row r="84" spans="2:8" x14ac:dyDescent="0.25">
      <c r="B84" s="28">
        <v>1</v>
      </c>
      <c r="C84" s="29">
        <v>798</v>
      </c>
      <c r="D84" s="28" t="s">
        <v>112</v>
      </c>
      <c r="E84" s="36" t="str">
        <f>VLOOKUP(C84,[1]Sheet1!$C:$D,2,0)</f>
        <v/>
      </c>
      <c r="F84" s="37">
        <f>VLOOKUP(C84,[1]Sheet1!$C:$E,3,0)</f>
        <v>257.57</v>
      </c>
      <c r="G84" s="36">
        <f>VLOOKUP(C84,[1]Sheet1!$C:$F,4,0)</f>
        <v>15</v>
      </c>
      <c r="H84" s="36" t="str">
        <f>VLOOKUP(C84,[1]Sheet1!$C:$G,5,0)</f>
        <v/>
      </c>
    </row>
    <row r="85" spans="2:8" x14ac:dyDescent="0.25">
      <c r="B85" s="28">
        <v>1</v>
      </c>
      <c r="C85" s="28">
        <v>999</v>
      </c>
      <c r="D85" s="28" t="s">
        <v>113</v>
      </c>
      <c r="E85" s="36" t="str">
        <f>VLOOKUP(C85,[1]Sheet1!$C:$D,2,0)</f>
        <v/>
      </c>
      <c r="F85" s="37">
        <f>VLOOKUP(C85,[1]Sheet1!$C:$E,3,0)</f>
        <v>164.5</v>
      </c>
      <c r="G85" s="36" t="str">
        <f>VLOOKUP(C85,[1]Sheet1!$C:$F,4,0)</f>
        <v/>
      </c>
      <c r="H85" s="36"/>
    </row>
    <row r="86" spans="2:8" x14ac:dyDescent="0.25">
      <c r="B86" s="28">
        <v>1</v>
      </c>
      <c r="C86" s="29">
        <v>671</v>
      </c>
      <c r="D86" s="28" t="s">
        <v>114</v>
      </c>
      <c r="E86" s="36" t="str">
        <f>VLOOKUP(C86,[1]Sheet1!$C:$D,2,0)</f>
        <v/>
      </c>
      <c r="F86" s="37">
        <f>VLOOKUP(C86,[1]Sheet1!$C:$E,3,0)</f>
        <v>32.9</v>
      </c>
      <c r="G86" s="36" t="str">
        <f>VLOOKUP(C86,[1]Sheet1!$C:$F,4,0)</f>
        <v/>
      </c>
      <c r="H86" s="36" t="str">
        <f>VLOOKUP(C86,[1]Sheet1!$C:$G,5,0)</f>
        <v/>
      </c>
    </row>
    <row r="87" spans="2:8" x14ac:dyDescent="0.25">
      <c r="B87" s="28">
        <v>1</v>
      </c>
      <c r="C87" s="29">
        <v>824</v>
      </c>
      <c r="D87" s="28" t="s">
        <v>115</v>
      </c>
      <c r="E87" s="36" t="str">
        <f>VLOOKUP(C87,[1]Sheet1!$C:$D,2,0)</f>
        <v/>
      </c>
      <c r="F87" s="37">
        <f>VLOOKUP(C87,[1]Sheet1!$C:$E,3,0)</f>
        <v>16.45</v>
      </c>
      <c r="G87" s="36" t="str">
        <f>VLOOKUP(C87,[1]Sheet1!$C:$F,4,0)</f>
        <v/>
      </c>
      <c r="H87" s="36" t="str">
        <f>VLOOKUP(C87,[1]Sheet1!$C:$G,5,0)</f>
        <v/>
      </c>
    </row>
    <row r="88" spans="2:8" x14ac:dyDescent="0.25">
      <c r="B88" s="28">
        <v>1</v>
      </c>
      <c r="C88" s="29">
        <v>887</v>
      </c>
      <c r="D88" s="28" t="s">
        <v>117</v>
      </c>
      <c r="E88" s="36" t="str">
        <f>VLOOKUP(C88,[1]Sheet1!$C:$D,2,0)</f>
        <v/>
      </c>
      <c r="F88" s="37">
        <f>VLOOKUP(C88,[1]Sheet1!$C:$E,3,0)</f>
        <v>32.9</v>
      </c>
      <c r="G88" s="36" t="str">
        <f>VLOOKUP(C88,[1]Sheet1!$C:$F,4,0)</f>
        <v/>
      </c>
      <c r="H88" s="36" t="str">
        <f>VLOOKUP(C88,[1]Sheet1!$C:$G,5,0)</f>
        <v/>
      </c>
    </row>
    <row r="89" spans="2:8" x14ac:dyDescent="0.25">
      <c r="B89" s="28">
        <v>1</v>
      </c>
      <c r="C89" s="29">
        <v>324</v>
      </c>
      <c r="D89" s="28" t="s">
        <v>118</v>
      </c>
      <c r="E89" s="36" t="str">
        <f>VLOOKUP(C89,[1]Sheet1!$C:$D,2,0)</f>
        <v/>
      </c>
      <c r="F89" s="37" t="str">
        <f>VLOOKUP(C89,[1]Sheet1!$C:$E,3,0)</f>
        <v/>
      </c>
      <c r="G89" s="36" t="str">
        <f>VLOOKUP(C89,[1]Sheet1!$C:$F,4,0)</f>
        <v/>
      </c>
      <c r="H89" s="36" t="str">
        <f>VLOOKUP(C89,[1]Sheet1!$C:$G,5,0)</f>
        <v/>
      </c>
    </row>
    <row r="90" spans="2:8" x14ac:dyDescent="0.25">
      <c r="B90" s="28">
        <v>1</v>
      </c>
      <c r="C90" s="29">
        <v>888</v>
      </c>
      <c r="D90" s="28" t="s">
        <v>119</v>
      </c>
      <c r="E90" s="36" t="str">
        <f>VLOOKUP(C90,[1]Sheet1!$C:$D,2,0)</f>
        <v/>
      </c>
      <c r="F90" s="37" t="str">
        <f>VLOOKUP(C90,[1]Sheet1!$C:$E,3,0)</f>
        <v/>
      </c>
      <c r="G90" s="36" t="str">
        <f>VLOOKUP(C90,[1]Sheet1!$C:$F,4,0)</f>
        <v/>
      </c>
      <c r="H90" s="36" t="str">
        <f>VLOOKUP(C90,[1]Sheet1!$C:$G,5,0)</f>
        <v/>
      </c>
    </row>
    <row r="91" spans="2:8" x14ac:dyDescent="0.25">
      <c r="B91" s="28">
        <v>1</v>
      </c>
      <c r="C91" s="29">
        <v>1179</v>
      </c>
      <c r="D91" s="28" t="s">
        <v>120</v>
      </c>
      <c r="E91" s="36" t="str">
        <f>VLOOKUP(C91,[1]Sheet1!$C:$D,2,0)</f>
        <v/>
      </c>
      <c r="F91" s="37" t="str">
        <f>VLOOKUP(C91,[1]Sheet1!$C:$E,3,0)</f>
        <v/>
      </c>
      <c r="G91" s="36" t="str">
        <f>VLOOKUP(C91,[1]Sheet1!$C:$F,4,0)</f>
        <v/>
      </c>
      <c r="H91" s="36" t="str">
        <f>VLOOKUP(C91,[1]Sheet1!$C:$G,5,0)</f>
        <v/>
      </c>
    </row>
    <row r="92" spans="2:8" x14ac:dyDescent="0.25">
      <c r="B92" s="28">
        <v>1</v>
      </c>
      <c r="C92" s="29">
        <v>597</v>
      </c>
      <c r="D92" s="28" t="s">
        <v>121</v>
      </c>
      <c r="E92" s="36" t="str">
        <f>VLOOKUP(C92,[1]Sheet1!$C:$D,2,0)</f>
        <v/>
      </c>
      <c r="F92" s="37">
        <f>VLOOKUP(C92,[1]Sheet1!$C:$E,3,0)</f>
        <v>281.52999999999997</v>
      </c>
      <c r="G92" s="36" t="str">
        <f>VLOOKUP(C92,[1]Sheet1!$C:$F,4,0)</f>
        <v/>
      </c>
      <c r="H92" s="36" t="str">
        <f>VLOOKUP(C92,[1]Sheet1!$C:$G,5,0)</f>
        <v/>
      </c>
    </row>
    <row r="93" spans="2:8" x14ac:dyDescent="0.25">
      <c r="B93" s="28">
        <v>1</v>
      </c>
      <c r="C93" s="29">
        <v>280</v>
      </c>
      <c r="D93" s="28" t="s">
        <v>122</v>
      </c>
      <c r="E93" s="36" t="str">
        <f>VLOOKUP(C93,[1]Sheet1!$C:$D,2,0)</f>
        <v/>
      </c>
      <c r="F93" s="37">
        <f>VLOOKUP(C93,[1]Sheet1!$C:$E,3,0)</f>
        <v>3492.15</v>
      </c>
      <c r="G93" s="36" t="str">
        <f>VLOOKUP(C93,[1]Sheet1!$C:$F,4,0)</f>
        <v/>
      </c>
      <c r="H93" s="36" t="str">
        <f>VLOOKUP(C93,[1]Sheet1!$C:$G,5,0)</f>
        <v/>
      </c>
    </row>
    <row r="94" spans="2:8" x14ac:dyDescent="0.25">
      <c r="B94" s="28">
        <v>1</v>
      </c>
      <c r="C94" s="29">
        <v>666</v>
      </c>
      <c r="D94" s="28" t="s">
        <v>123</v>
      </c>
      <c r="E94" s="36" t="str">
        <f>VLOOKUP(C94,[1]Sheet1!$C:$D,2,0)</f>
        <v/>
      </c>
      <c r="F94" s="37" t="str">
        <f>VLOOKUP(C94,[1]Sheet1!$C:$E,3,0)</f>
        <v/>
      </c>
      <c r="G94" s="36" t="str">
        <f>VLOOKUP(C94,[1]Sheet1!$C:$F,4,0)</f>
        <v/>
      </c>
      <c r="H94" s="36" t="str">
        <f>VLOOKUP(C94,[1]Sheet1!$C:$G,5,0)</f>
        <v/>
      </c>
    </row>
    <row r="95" spans="2:8" x14ac:dyDescent="0.25">
      <c r="B95" s="28">
        <v>1</v>
      </c>
      <c r="C95" s="29">
        <v>1021</v>
      </c>
      <c r="D95" s="28" t="s">
        <v>312</v>
      </c>
      <c r="E95" s="36" t="str">
        <f>VLOOKUP(C95,[1]Sheet1!$C:$D,2,0)</f>
        <v/>
      </c>
      <c r="F95" s="37" t="str">
        <f>VLOOKUP(C95,[1]Sheet1!$C:$E,3,0)</f>
        <v/>
      </c>
      <c r="G95" s="36" t="str">
        <f>VLOOKUP(C95,[1]Sheet1!$C:$F,4,0)</f>
        <v/>
      </c>
      <c r="H95" s="36" t="str">
        <f>VLOOKUP(C95,[1]Sheet1!$C:$G,5,0)</f>
        <v/>
      </c>
    </row>
    <row r="96" spans="2:8" x14ac:dyDescent="0.25">
      <c r="B96" s="28">
        <v>1</v>
      </c>
      <c r="C96" s="29">
        <v>4955</v>
      </c>
      <c r="D96" s="28" t="s">
        <v>125</v>
      </c>
      <c r="E96" s="36" t="str">
        <f>VLOOKUP(C96,[1]Sheet1!$C:$D,2,0)</f>
        <v/>
      </c>
      <c r="F96" s="37">
        <f>VLOOKUP(C96,[1]Sheet1!$C:$E,3,0)</f>
        <v>617.9</v>
      </c>
      <c r="G96" s="36">
        <f>VLOOKUP(C96,[1]Sheet1!$C:$F,4,0)</f>
        <v>133.75</v>
      </c>
      <c r="H96" s="36" t="str">
        <f>VLOOKUP(C96,[1]Sheet1!$C:$G,5,0)</f>
        <v/>
      </c>
    </row>
    <row r="97" spans="2:8" x14ac:dyDescent="0.25">
      <c r="B97" s="28">
        <v>1</v>
      </c>
      <c r="C97" s="29">
        <v>740</v>
      </c>
      <c r="D97" s="28" t="s">
        <v>126</v>
      </c>
      <c r="E97" s="36">
        <f>VLOOKUP(C97,[1]Sheet1!$C:$D,2,0)</f>
        <v>65.8</v>
      </c>
      <c r="F97" s="37">
        <f>VLOOKUP(C97,[1]Sheet1!$C:$E,3,0)</f>
        <v>1394.05</v>
      </c>
      <c r="G97" s="36">
        <f>VLOOKUP(C97,[1]Sheet1!$C:$F,4,0)</f>
        <v>5</v>
      </c>
      <c r="H97" s="36" t="str">
        <f>VLOOKUP(C97,[1]Sheet1!$C:$G,5,0)</f>
        <v/>
      </c>
    </row>
    <row r="98" spans="2:8" x14ac:dyDescent="0.25">
      <c r="B98" s="28">
        <v>1</v>
      </c>
      <c r="C98" s="29">
        <v>435</v>
      </c>
      <c r="D98" s="28" t="s">
        <v>127</v>
      </c>
      <c r="E98" s="36">
        <f>VLOOKUP(C98,[1]Sheet1!$C:$D,2,0)</f>
        <v>98.7</v>
      </c>
      <c r="F98" s="37">
        <f>VLOOKUP(C98,[1]Sheet1!$C:$E,3,0)</f>
        <v>98.7</v>
      </c>
      <c r="G98" s="36" t="str">
        <f>VLOOKUP(C98,[1]Sheet1!$C:$F,4,0)</f>
        <v/>
      </c>
      <c r="H98" s="36" t="str">
        <f>VLOOKUP(C98,[1]Sheet1!$C:$G,5,0)</f>
        <v/>
      </c>
    </row>
    <row r="99" spans="2:8" x14ac:dyDescent="0.25">
      <c r="B99" s="28">
        <v>1</v>
      </c>
      <c r="C99" s="29">
        <v>218</v>
      </c>
      <c r="D99" s="28" t="s">
        <v>128</v>
      </c>
      <c r="E99" s="36" t="str">
        <f>VLOOKUP(C99,[1]Sheet1!$C:$D,2,0)</f>
        <v/>
      </c>
      <c r="F99" s="37">
        <f>VLOOKUP(C99,[1]Sheet1!$C:$E,3,0)</f>
        <v>419.95000000000005</v>
      </c>
      <c r="G99" s="36">
        <f>VLOOKUP(C99,[1]Sheet1!$C:$F,4,0)</f>
        <v>8.75</v>
      </c>
      <c r="H99" s="36">
        <f>VLOOKUP(C99,[1]Sheet1!$C:$G,5,0)</f>
        <v>3.75</v>
      </c>
    </row>
    <row r="100" spans="2:8" x14ac:dyDescent="0.25">
      <c r="B100" s="28">
        <v>1</v>
      </c>
      <c r="C100" s="29">
        <v>797</v>
      </c>
      <c r="D100" s="28" t="s">
        <v>129</v>
      </c>
      <c r="E100" s="36" t="str">
        <f>VLOOKUP(C100,[1]Sheet1!$C:$D,2,0)</f>
        <v/>
      </c>
      <c r="F100" s="37">
        <f>VLOOKUP(C100,[1]Sheet1!$C:$E,3,0)</f>
        <v>16.45</v>
      </c>
      <c r="G100" s="36" t="str">
        <f>VLOOKUP(C100,[1]Sheet1!$C:$F,4,0)</f>
        <v/>
      </c>
      <c r="H100" s="36" t="str">
        <f>VLOOKUP(C100,[1]Sheet1!$C:$G,5,0)</f>
        <v/>
      </c>
    </row>
    <row r="101" spans="2:8" x14ac:dyDescent="0.25">
      <c r="B101" s="28">
        <v>1</v>
      </c>
      <c r="C101" s="29">
        <v>459</v>
      </c>
      <c r="D101" s="28" t="s">
        <v>130</v>
      </c>
      <c r="E101" s="36" t="str">
        <f>VLOOKUP(C101,[1]Sheet1!$C:$D,2,0)</f>
        <v/>
      </c>
      <c r="F101" s="37">
        <f>VLOOKUP(C101,[1]Sheet1!$C:$E,3,0)</f>
        <v>397.31</v>
      </c>
      <c r="G101" s="36">
        <f>VLOOKUP(C101,[1]Sheet1!$C:$F,4,0)</f>
        <v>281.25</v>
      </c>
      <c r="H101" s="36" t="str">
        <f>VLOOKUP(C101,[1]Sheet1!$C:$G,5,0)</f>
        <v/>
      </c>
    </row>
    <row r="102" spans="2:8" x14ac:dyDescent="0.25">
      <c r="B102" s="28">
        <v>1</v>
      </c>
      <c r="C102" s="29">
        <v>183</v>
      </c>
      <c r="D102" s="28" t="s">
        <v>132</v>
      </c>
      <c r="E102" s="36" t="str">
        <f>VLOOKUP(C102,[1]Sheet1!$C:$D,2,0)</f>
        <v/>
      </c>
      <c r="F102" s="37">
        <f>VLOOKUP(C102,[1]Sheet1!$C:$E,3,0)</f>
        <v>131.6</v>
      </c>
      <c r="G102" s="36" t="str">
        <f>VLOOKUP(C102,[1]Sheet1!$C:$F,4,0)</f>
        <v/>
      </c>
      <c r="H102" s="36" t="str">
        <f>VLOOKUP(C102,[1]Sheet1!$C:$G,5,0)</f>
        <v/>
      </c>
    </row>
    <row r="103" spans="2:8" x14ac:dyDescent="0.25">
      <c r="B103" s="28">
        <v>1</v>
      </c>
      <c r="C103" s="29">
        <v>582</v>
      </c>
      <c r="D103" s="28" t="s">
        <v>135</v>
      </c>
      <c r="E103" s="36" t="str">
        <f>VLOOKUP(C103,[1]Sheet1!$C:$D,2,0)</f>
        <v/>
      </c>
      <c r="F103" s="37">
        <f>VLOOKUP(C103,[1]Sheet1!$C:$E,3,0)</f>
        <v>488.03999999999996</v>
      </c>
      <c r="G103" s="36" t="str">
        <f>VLOOKUP(C103,[1]Sheet1!$C:$F,4,0)</f>
        <v/>
      </c>
      <c r="H103" s="36">
        <f>VLOOKUP(C103,[1]Sheet1!$C:$G,5,0)</f>
        <v>91.25</v>
      </c>
    </row>
    <row r="104" spans="2:8" x14ac:dyDescent="0.25">
      <c r="B104" s="28">
        <v>1</v>
      </c>
      <c r="C104" s="29">
        <v>369</v>
      </c>
      <c r="D104" s="28" t="s">
        <v>136</v>
      </c>
      <c r="E104" s="36" t="str">
        <f>VLOOKUP(C104,[1]Sheet1!$C:$D,2,0)</f>
        <v/>
      </c>
      <c r="F104" s="37" t="str">
        <f>VLOOKUP(C104,[1]Sheet1!$C:$E,3,0)</f>
        <v/>
      </c>
      <c r="G104" s="36" t="str">
        <f>VLOOKUP(C104,[1]Sheet1!$C:$F,4,0)</f>
        <v/>
      </c>
      <c r="H104" s="36" t="str">
        <f>VLOOKUP(C104,[1]Sheet1!$C:$G,5,0)</f>
        <v/>
      </c>
    </row>
    <row r="105" spans="2:8" x14ac:dyDescent="0.25">
      <c r="B105" s="28">
        <v>1</v>
      </c>
      <c r="C105" s="29">
        <v>583</v>
      </c>
      <c r="D105" s="28" t="s">
        <v>313</v>
      </c>
      <c r="E105" s="36" t="str">
        <f>VLOOKUP(C105,[1]Sheet1!$C:$D,2,0)</f>
        <v/>
      </c>
      <c r="F105" s="37" t="str">
        <f>VLOOKUP(C105,[1]Sheet1!$C:$E,3,0)</f>
        <v/>
      </c>
      <c r="G105" s="36" t="str">
        <f>VLOOKUP(C105,[1]Sheet1!$C:$F,4,0)</f>
        <v/>
      </c>
      <c r="H105" s="36" t="str">
        <f>VLOOKUP(C105,[1]Sheet1!$C:$G,5,0)</f>
        <v/>
      </c>
    </row>
    <row r="106" spans="2:8" x14ac:dyDescent="0.25">
      <c r="B106" s="28">
        <v>1</v>
      </c>
      <c r="C106" s="28">
        <v>1028</v>
      </c>
      <c r="D106" s="28" t="s">
        <v>314</v>
      </c>
      <c r="E106" s="36" t="str">
        <f>VLOOKUP(C106,[1]Sheet1!$C:$D,2,0)</f>
        <v/>
      </c>
      <c r="F106" s="37">
        <f>VLOOKUP(C106,[1]Sheet1!$C:$E,3,0)</f>
        <v>164.5</v>
      </c>
      <c r="G106" s="36"/>
      <c r="H106" s="36"/>
    </row>
    <row r="107" spans="2:8" x14ac:dyDescent="0.25">
      <c r="B107" s="28">
        <v>1</v>
      </c>
      <c r="C107" s="29">
        <v>4581</v>
      </c>
      <c r="D107" s="28" t="s">
        <v>141</v>
      </c>
      <c r="E107" s="36">
        <f>VLOOKUP(C107,[1]Sheet1!$C:$D,2,0)</f>
        <v>1446.92</v>
      </c>
      <c r="F107" s="37">
        <f>VLOOKUP(C107,[1]Sheet1!$C:$E,3,0)</f>
        <v>17979.939999999995</v>
      </c>
      <c r="G107" s="36">
        <f>VLOOKUP(C107,[1]Sheet1!$C:$F,4,0)</f>
        <v>831.25000000000011</v>
      </c>
      <c r="H107" s="36">
        <f>VLOOKUP(C107,[1]Sheet1!$C:$G,5,0)</f>
        <v>1635</v>
      </c>
    </row>
    <row r="108" spans="2:8" x14ac:dyDescent="0.25">
      <c r="B108" s="28">
        <v>1</v>
      </c>
      <c r="C108" s="29">
        <v>101</v>
      </c>
      <c r="D108" s="28" t="s">
        <v>142</v>
      </c>
      <c r="E108" s="36" t="str">
        <f>VLOOKUP(C108,[1]Sheet1!$C:$D,2,0)</f>
        <v/>
      </c>
      <c r="F108" s="37">
        <f>VLOOKUP(C108,[1]Sheet1!$C:$E,3,0)</f>
        <v>312.42</v>
      </c>
      <c r="G108" s="36">
        <f>VLOOKUP(C108,[1]Sheet1!$C:$F,4,0)</f>
        <v>36.25</v>
      </c>
      <c r="H108" s="36">
        <f>VLOOKUP(C108,[1]Sheet1!$C:$G,5,0)</f>
        <v>36.25</v>
      </c>
    </row>
    <row r="109" spans="2:8" x14ac:dyDescent="0.25">
      <c r="B109" s="28">
        <v>1</v>
      </c>
      <c r="C109" s="29">
        <v>281</v>
      </c>
      <c r="D109" s="28" t="s">
        <v>143</v>
      </c>
      <c r="E109" s="36">
        <f>VLOOKUP(C109,[1]Sheet1!$C:$D,2,0)</f>
        <v>3453.0299999999997</v>
      </c>
      <c r="F109" s="37">
        <f>VLOOKUP(C109,[1]Sheet1!$C:$E,3,0)</f>
        <v>6292.34</v>
      </c>
      <c r="G109" s="36">
        <f>VLOOKUP(C109,[1]Sheet1!$C:$F,4,0)</f>
        <v>2418.75</v>
      </c>
      <c r="H109" s="36">
        <f>VLOOKUP(C109,[1]Sheet1!$C:$G,5,0)</f>
        <v>1840.0000000000002</v>
      </c>
    </row>
    <row r="110" spans="2:8" x14ac:dyDescent="0.25">
      <c r="B110" s="28">
        <v>1</v>
      </c>
      <c r="C110" s="29">
        <v>5361</v>
      </c>
      <c r="D110" s="28" t="s">
        <v>144</v>
      </c>
      <c r="E110" s="36" t="str">
        <f>VLOOKUP(C110,[1]Sheet1!$C:$D,2,0)</f>
        <v/>
      </c>
      <c r="F110" s="37" t="str">
        <f>VLOOKUP(C110,[1]Sheet1!$C:$E,3,0)</f>
        <v/>
      </c>
      <c r="G110" s="36" t="str">
        <f>VLOOKUP(C110,[1]Sheet1!$C:$F,4,0)</f>
        <v/>
      </c>
      <c r="H110" s="36" t="str">
        <f>VLOOKUP(C110,[1]Sheet1!$C:$G,5,0)</f>
        <v/>
      </c>
    </row>
    <row r="111" spans="2:8" x14ac:dyDescent="0.25">
      <c r="B111" s="28">
        <v>1</v>
      </c>
      <c r="C111" s="29">
        <v>584</v>
      </c>
      <c r="D111" s="28" t="s">
        <v>145</v>
      </c>
      <c r="E111" s="36" t="str">
        <f>VLOOKUP(C111,[1]Sheet1!$C:$D,2,0)</f>
        <v/>
      </c>
      <c r="F111" s="37" t="str">
        <f>VLOOKUP(C111,[1]Sheet1!$C:$E,3,0)</f>
        <v/>
      </c>
      <c r="G111" s="36" t="str">
        <f>VLOOKUP(C111,[1]Sheet1!$C:$F,4,0)</f>
        <v/>
      </c>
      <c r="H111" s="36" t="str">
        <f>VLOOKUP(C111,[1]Sheet1!$C:$G,5,0)</f>
        <v/>
      </c>
    </row>
    <row r="112" spans="2:8" x14ac:dyDescent="0.25">
      <c r="B112" s="28">
        <v>1</v>
      </c>
      <c r="C112" s="29">
        <v>635</v>
      </c>
      <c r="D112" s="28" t="s">
        <v>146</v>
      </c>
      <c r="E112" s="36" t="str">
        <f>VLOOKUP(C112,[1]Sheet1!$C:$D,2,0)</f>
        <v/>
      </c>
      <c r="F112" s="37">
        <f>VLOOKUP(C112,[1]Sheet1!$C:$E,3,0)</f>
        <v>49.35</v>
      </c>
      <c r="G112" s="36" t="str">
        <f>VLOOKUP(C112,[1]Sheet1!$C:$F,4,0)</f>
        <v/>
      </c>
      <c r="H112" s="36" t="str">
        <f>VLOOKUP(C112,[1]Sheet1!$C:$G,5,0)</f>
        <v/>
      </c>
    </row>
    <row r="113" spans="2:8" x14ac:dyDescent="0.25">
      <c r="B113" s="28">
        <v>1</v>
      </c>
      <c r="C113" s="29">
        <v>667</v>
      </c>
      <c r="D113" s="28" t="s">
        <v>148</v>
      </c>
      <c r="E113" s="36" t="str">
        <f>VLOOKUP(C113,[1]Sheet1!$C:$D,2,0)</f>
        <v/>
      </c>
      <c r="F113" s="37">
        <f>VLOOKUP(C113,[1]Sheet1!$C:$E,3,0)</f>
        <v>296.5</v>
      </c>
      <c r="G113" s="36" t="str">
        <f>VLOOKUP(C113,[1]Sheet1!$C:$F,4,0)</f>
        <v/>
      </c>
      <c r="H113" s="36" t="str">
        <f>VLOOKUP(C113,[1]Sheet1!$C:$G,5,0)</f>
        <v/>
      </c>
    </row>
    <row r="114" spans="2:8" x14ac:dyDescent="0.25">
      <c r="B114" s="28">
        <v>1</v>
      </c>
      <c r="C114" s="29">
        <v>683</v>
      </c>
      <c r="D114" s="28" t="s">
        <v>149</v>
      </c>
      <c r="E114" s="36" t="str">
        <f>VLOOKUP(C114,[1]Sheet1!$C:$D,2,0)</f>
        <v/>
      </c>
      <c r="F114" s="37">
        <f>VLOOKUP(C114,[1]Sheet1!$C:$E,3,0)</f>
        <v>1561.28</v>
      </c>
      <c r="G114" s="36" t="str">
        <f>VLOOKUP(C114,[1]Sheet1!$C:$F,4,0)</f>
        <v/>
      </c>
      <c r="H114" s="36" t="str">
        <f>VLOOKUP(C114,[1]Sheet1!$C:$G,5,0)</f>
        <v/>
      </c>
    </row>
    <row r="115" spans="2:8" x14ac:dyDescent="0.25">
      <c r="B115" s="28">
        <v>1</v>
      </c>
      <c r="C115" s="29">
        <v>668</v>
      </c>
      <c r="D115" s="28" t="s">
        <v>150</v>
      </c>
      <c r="E115" s="36" t="str">
        <f>VLOOKUP(C115,[1]Sheet1!$C:$D,2,0)</f>
        <v/>
      </c>
      <c r="F115" s="37">
        <f>VLOOKUP(C115,[1]Sheet1!$C:$E,3,0)</f>
        <v>32.9</v>
      </c>
      <c r="G115" s="36" t="str">
        <f>VLOOKUP(C115,[1]Sheet1!$C:$F,4,0)</f>
        <v/>
      </c>
      <c r="H115" s="36" t="str">
        <f>VLOOKUP(C115,[1]Sheet1!$C:$G,5,0)</f>
        <v/>
      </c>
    </row>
    <row r="116" spans="2:8" x14ac:dyDescent="0.25">
      <c r="B116" s="28">
        <v>1</v>
      </c>
      <c r="C116" s="29">
        <v>1022</v>
      </c>
      <c r="D116" s="28" t="s">
        <v>317</v>
      </c>
      <c r="E116" s="36" t="str">
        <f>VLOOKUP(C116,[1]Sheet1!$C:$D,2,0)</f>
        <v/>
      </c>
      <c r="F116" s="37">
        <f>VLOOKUP(C116,[1]Sheet1!$C:$E,3,0)</f>
        <v>19653.61</v>
      </c>
      <c r="G116" s="36">
        <f>VLOOKUP(C116,[1]Sheet1!$C:$F,4,0)</f>
        <v>1308.75</v>
      </c>
      <c r="H116" s="36" t="str">
        <f>VLOOKUP(C116,[1]Sheet1!$C:$G,5,0)</f>
        <v/>
      </c>
    </row>
    <row r="117" spans="2:8" x14ac:dyDescent="0.25">
      <c r="B117" s="28">
        <v>1</v>
      </c>
      <c r="C117" s="29">
        <v>684</v>
      </c>
      <c r="D117" s="28" t="s">
        <v>152</v>
      </c>
      <c r="E117" s="36" t="str">
        <f>VLOOKUP(C117,[1]Sheet1!$C:$D,2,0)</f>
        <v/>
      </c>
      <c r="F117" s="37">
        <f>VLOOKUP(C117,[1]Sheet1!$C:$E,3,0)</f>
        <v>197.67000000000002</v>
      </c>
      <c r="G117" s="36" t="str">
        <f>VLOOKUP(C117,[1]Sheet1!$C:$F,4,0)</f>
        <v/>
      </c>
      <c r="H117" s="36" t="str">
        <f>VLOOKUP(C117,[1]Sheet1!$C:$G,5,0)</f>
        <v/>
      </c>
    </row>
    <row r="118" spans="2:8" x14ac:dyDescent="0.25">
      <c r="B118" s="28">
        <v>1</v>
      </c>
      <c r="C118" s="29">
        <v>1026</v>
      </c>
      <c r="D118" s="28" t="s">
        <v>153</v>
      </c>
      <c r="E118" s="36" t="str">
        <f>VLOOKUP(C118,[1]Sheet1!$C:$D,2,0)</f>
        <v/>
      </c>
      <c r="F118" s="37" t="str">
        <f>VLOOKUP(C118,[1]Sheet1!$C:$E,3,0)</f>
        <v/>
      </c>
      <c r="G118" s="36" t="str">
        <f>VLOOKUP(C118,[1]Sheet1!$C:$F,4,0)</f>
        <v/>
      </c>
      <c r="H118" s="36" t="str">
        <f>VLOOKUP(C118,[1]Sheet1!$C:$G,5,0)</f>
        <v/>
      </c>
    </row>
    <row r="119" spans="2:8" x14ac:dyDescent="0.25">
      <c r="B119" s="28">
        <v>1</v>
      </c>
      <c r="C119" s="29">
        <v>102</v>
      </c>
      <c r="D119" s="28" t="s">
        <v>157</v>
      </c>
      <c r="E119" s="36" t="str">
        <f>VLOOKUP(C119,[1]Sheet1!$C:$D,2,0)</f>
        <v/>
      </c>
      <c r="F119" s="37">
        <f>VLOOKUP(C119,[1]Sheet1!$C:$E,3,0)</f>
        <v>308.36</v>
      </c>
      <c r="G119" s="36">
        <f>VLOOKUP(C119,[1]Sheet1!$C:$F,4,0)</f>
        <v>73.75</v>
      </c>
      <c r="H119" s="36">
        <f>VLOOKUP(C119,[1]Sheet1!$C:$G,5,0)</f>
        <v>73.75</v>
      </c>
    </row>
    <row r="120" spans="2:8" x14ac:dyDescent="0.25">
      <c r="B120" s="28">
        <v>1</v>
      </c>
      <c r="C120" s="29">
        <v>299</v>
      </c>
      <c r="D120" s="28" t="s">
        <v>158</v>
      </c>
      <c r="E120" s="36" t="str">
        <f>VLOOKUP(C120,[1]Sheet1!$C:$D,2,0)</f>
        <v/>
      </c>
      <c r="F120" s="37" t="str">
        <f>VLOOKUP(C120,[1]Sheet1!$C:$E,3,0)</f>
        <v/>
      </c>
      <c r="G120" s="36" t="str">
        <f>VLOOKUP(C120,[1]Sheet1!$C:$F,4,0)</f>
        <v/>
      </c>
      <c r="H120" s="36" t="str">
        <f>VLOOKUP(C120,[1]Sheet1!$C:$G,5,0)</f>
        <v/>
      </c>
    </row>
    <row r="121" spans="2:8" x14ac:dyDescent="0.25">
      <c r="B121" s="28">
        <v>1</v>
      </c>
      <c r="C121" s="29">
        <v>783</v>
      </c>
      <c r="D121" s="28" t="s">
        <v>160</v>
      </c>
      <c r="E121" s="36" t="str">
        <f>VLOOKUP(C121,[1]Sheet1!$C:$D,2,0)</f>
        <v/>
      </c>
      <c r="F121" s="37">
        <f>VLOOKUP(C121,[1]Sheet1!$C:$E,3,0)</f>
        <v>197.67000000000002</v>
      </c>
      <c r="G121" s="36" t="str">
        <f>VLOOKUP(C121,[1]Sheet1!$C:$F,4,0)</f>
        <v/>
      </c>
      <c r="H121" s="36" t="str">
        <f>VLOOKUP(C121,[1]Sheet1!$C:$G,5,0)</f>
        <v/>
      </c>
    </row>
    <row r="122" spans="2:8" x14ac:dyDescent="0.25">
      <c r="B122" s="28">
        <v>1</v>
      </c>
      <c r="C122" s="29">
        <v>305</v>
      </c>
      <c r="D122" s="28" t="s">
        <v>161</v>
      </c>
      <c r="E122" s="36" t="str">
        <f>VLOOKUP(C122,[1]Sheet1!$C:$D,2,0)</f>
        <v/>
      </c>
      <c r="F122" s="37" t="str">
        <f>VLOOKUP(C122,[1]Sheet1!$C:$E,3,0)</f>
        <v/>
      </c>
      <c r="G122" s="36" t="str">
        <f>VLOOKUP(C122,[1]Sheet1!$C:$F,4,0)</f>
        <v/>
      </c>
      <c r="H122" s="36" t="str">
        <f>VLOOKUP(C122,[1]Sheet1!$C:$G,5,0)</f>
        <v/>
      </c>
    </row>
    <row r="123" spans="2:8" x14ac:dyDescent="0.25">
      <c r="B123" s="28">
        <v>1</v>
      </c>
      <c r="C123" s="29">
        <v>1024</v>
      </c>
      <c r="D123" s="28" t="s">
        <v>162</v>
      </c>
      <c r="E123" s="36">
        <f>VLOOKUP(C123,[1]Sheet1!$C:$D,2,0)</f>
        <v>65.8</v>
      </c>
      <c r="F123" s="37" t="str">
        <f>VLOOKUP(C123,[1]Sheet1!$C:$E,3,0)</f>
        <v/>
      </c>
      <c r="G123" s="36" t="str">
        <f>VLOOKUP(C123,[1]Sheet1!$C:$F,4,0)</f>
        <v/>
      </c>
      <c r="H123" s="36" t="str">
        <f>VLOOKUP(C123,[1]Sheet1!$C:$G,5,0)</f>
        <v/>
      </c>
    </row>
    <row r="124" spans="2:8" x14ac:dyDescent="0.25">
      <c r="B124" s="28">
        <v>1</v>
      </c>
      <c r="C124" s="29">
        <v>282</v>
      </c>
      <c r="D124" s="28" t="s">
        <v>163</v>
      </c>
      <c r="E124" s="36">
        <f>VLOOKUP(C124,[1]Sheet1!$C:$D,2,0)</f>
        <v>5664.96</v>
      </c>
      <c r="F124" s="37">
        <f>VLOOKUP(C124,[1]Sheet1!$C:$E,3,0)</f>
        <v>10716.73</v>
      </c>
      <c r="G124" s="36">
        <f>VLOOKUP(C124,[1]Sheet1!$C:$F,4,0)</f>
        <v>2380</v>
      </c>
      <c r="H124" s="36">
        <f>VLOOKUP(C124,[1]Sheet1!$C:$G,5,0)</f>
        <v>547.5</v>
      </c>
    </row>
    <row r="125" spans="2:8" x14ac:dyDescent="0.25">
      <c r="B125" s="28">
        <v>1</v>
      </c>
      <c r="C125" s="29">
        <v>4303</v>
      </c>
      <c r="D125" s="28" t="s">
        <v>164</v>
      </c>
      <c r="E125" s="36" t="str">
        <f>VLOOKUP(C125,[1]Sheet1!$C:$D,2,0)</f>
        <v/>
      </c>
      <c r="F125" s="37">
        <f>VLOOKUP(C125,[1]Sheet1!$C:$E,3,0)</f>
        <v>1196.3999999999999</v>
      </c>
      <c r="G125" s="36">
        <f>VLOOKUP(C125,[1]Sheet1!$C:$F,4,0)</f>
        <v>66.25</v>
      </c>
      <c r="H125" s="36">
        <f>VLOOKUP(C125,[1]Sheet1!$C:$G,5,0)</f>
        <v>208.75</v>
      </c>
    </row>
    <row r="126" spans="2:8" x14ac:dyDescent="0.25">
      <c r="B126" s="28">
        <v>1</v>
      </c>
      <c r="C126" s="29">
        <v>370</v>
      </c>
      <c r="D126" s="28" t="s">
        <v>166</v>
      </c>
      <c r="E126" s="36">
        <f>VLOOKUP(C126,[1]Sheet1!$C:$D,2,0)</f>
        <v>176.9</v>
      </c>
      <c r="F126" s="37">
        <f>VLOOKUP(C126,[1]Sheet1!$C:$E,3,0)</f>
        <v>176.9</v>
      </c>
      <c r="G126" s="36" t="str">
        <f>VLOOKUP(C126,[1]Sheet1!$C:$F,4,0)</f>
        <v/>
      </c>
      <c r="H126" s="36" t="str">
        <f>VLOOKUP(C126,[1]Sheet1!$C:$G,5,0)</f>
        <v/>
      </c>
    </row>
    <row r="127" spans="2:8" x14ac:dyDescent="0.25">
      <c r="B127" s="28">
        <v>1</v>
      </c>
      <c r="C127" s="29">
        <v>297</v>
      </c>
      <c r="D127" s="28" t="s">
        <v>167</v>
      </c>
      <c r="E127" s="36" t="str">
        <f>VLOOKUP(C127,[1]Sheet1!$C:$D,2,0)</f>
        <v/>
      </c>
      <c r="F127" s="37" t="str">
        <f>VLOOKUP(C127,[1]Sheet1!$C:$E,3,0)</f>
        <v/>
      </c>
      <c r="G127" s="36" t="str">
        <f>VLOOKUP(C127,[1]Sheet1!$C:$F,4,0)</f>
        <v/>
      </c>
      <c r="H127" s="36" t="str">
        <f>VLOOKUP(C127,[1]Sheet1!$C:$G,5,0)</f>
        <v/>
      </c>
    </row>
    <row r="128" spans="2:8" x14ac:dyDescent="0.25">
      <c r="B128" s="28">
        <v>1</v>
      </c>
      <c r="C128" s="29">
        <v>248</v>
      </c>
      <c r="D128" s="28" t="s">
        <v>168</v>
      </c>
      <c r="E128" s="36" t="str">
        <f>VLOOKUP(C128,[1]Sheet1!$C:$D,2,0)</f>
        <v/>
      </c>
      <c r="F128" s="37">
        <f>VLOOKUP(C128,[1]Sheet1!$C:$E,3,0)</f>
        <v>1305.25</v>
      </c>
      <c r="G128" s="36" t="str">
        <f>VLOOKUP(C128,[1]Sheet1!$C:$F,4,0)</f>
        <v/>
      </c>
      <c r="H128" s="36" t="str">
        <f>VLOOKUP(C128,[1]Sheet1!$C:$G,5,0)</f>
        <v/>
      </c>
    </row>
    <row r="129" spans="2:8" x14ac:dyDescent="0.25">
      <c r="B129" s="28">
        <v>1</v>
      </c>
      <c r="C129" s="29">
        <v>227</v>
      </c>
      <c r="D129" s="28" t="s">
        <v>169</v>
      </c>
      <c r="E129" s="36" t="str">
        <f>VLOOKUP(C129,[1]Sheet1!$C:$D,2,0)</f>
        <v/>
      </c>
      <c r="F129" s="37" t="str">
        <f>VLOOKUP(C129,[1]Sheet1!$C:$E,3,0)</f>
        <v/>
      </c>
      <c r="G129" s="36" t="str">
        <f>VLOOKUP(C129,[1]Sheet1!$C:$F,4,0)</f>
        <v/>
      </c>
      <c r="H129" s="36" t="str">
        <f>VLOOKUP(C129,[1]Sheet1!$C:$G,5,0)</f>
        <v/>
      </c>
    </row>
    <row r="130" spans="2:8" x14ac:dyDescent="0.25">
      <c r="B130" s="28">
        <v>1</v>
      </c>
      <c r="C130" s="29">
        <v>360</v>
      </c>
      <c r="D130" s="28" t="s">
        <v>170</v>
      </c>
      <c r="E130" s="36" t="str">
        <f>VLOOKUP(C130,[1]Sheet1!$C:$D,2,0)</f>
        <v/>
      </c>
      <c r="F130" s="37">
        <f>VLOOKUP(C130,[1]Sheet1!$C:$E,3,0)</f>
        <v>32.9</v>
      </c>
      <c r="G130" s="36" t="str">
        <f>VLOOKUP(C130,[1]Sheet1!$C:$F,4,0)</f>
        <v/>
      </c>
      <c r="H130" s="36" t="str">
        <f>VLOOKUP(C130,[1]Sheet1!$C:$G,5,0)</f>
        <v/>
      </c>
    </row>
    <row r="131" spans="2:8" x14ac:dyDescent="0.25">
      <c r="B131" s="28">
        <v>1</v>
      </c>
      <c r="C131" s="28">
        <v>598</v>
      </c>
      <c r="D131" s="28" t="s">
        <v>171</v>
      </c>
      <c r="E131" s="36" t="str">
        <f>VLOOKUP(C131,[1]Sheet1!$C:$D,2,0)</f>
        <v/>
      </c>
      <c r="F131" s="37">
        <f>VLOOKUP(C131,[1]Sheet1!$C:$E,3,0)</f>
        <v>164.5</v>
      </c>
      <c r="G131" s="36" t="str">
        <f>VLOOKUP(C131,[1]Sheet1!$C:$F,4,0)</f>
        <v/>
      </c>
      <c r="H131" s="36"/>
    </row>
    <row r="132" spans="2:8" x14ac:dyDescent="0.25">
      <c r="B132" s="28">
        <v>1</v>
      </c>
      <c r="C132" s="29">
        <v>784</v>
      </c>
      <c r="D132" s="28" t="s">
        <v>173</v>
      </c>
      <c r="E132" s="36" t="str">
        <f>VLOOKUP(C132,[1]Sheet1!$C:$D,2,0)</f>
        <v/>
      </c>
      <c r="F132" s="37" t="str">
        <f>VLOOKUP(C132,[1]Sheet1!$C:$E,3,0)</f>
        <v/>
      </c>
      <c r="G132" s="36">
        <f>VLOOKUP(C132,[1]Sheet1!$C:$F,4,0)</f>
        <v>5</v>
      </c>
      <c r="H132" s="36">
        <f>VLOOKUP(C132,[1]Sheet1!$C:$G,5,0)</f>
        <v>5</v>
      </c>
    </row>
    <row r="133" spans="2:8" x14ac:dyDescent="0.25">
      <c r="B133" s="28">
        <v>1</v>
      </c>
      <c r="C133" s="29">
        <v>685</v>
      </c>
      <c r="D133" s="28" t="s">
        <v>175</v>
      </c>
      <c r="E133" s="36" t="str">
        <f>VLOOKUP(C133,[1]Sheet1!$C:$D,2,0)</f>
        <v/>
      </c>
      <c r="F133" s="37">
        <f>VLOOKUP(C133,[1]Sheet1!$C:$E,3,0)</f>
        <v>1832.27</v>
      </c>
      <c r="G133" s="36" t="str">
        <f>VLOOKUP(C133,[1]Sheet1!$C:$F,4,0)</f>
        <v/>
      </c>
      <c r="H133" s="36" t="str">
        <f>VLOOKUP(C133,[1]Sheet1!$C:$G,5,0)</f>
        <v/>
      </c>
    </row>
    <row r="134" spans="2:8" x14ac:dyDescent="0.25">
      <c r="B134" s="28">
        <v>1</v>
      </c>
      <c r="C134" s="29">
        <v>585</v>
      </c>
      <c r="D134" s="28" t="s">
        <v>176</v>
      </c>
      <c r="E134" s="36" t="str">
        <f>VLOOKUP(C134,[1]Sheet1!$C:$D,2,0)</f>
        <v/>
      </c>
      <c r="F134" s="37">
        <f>VLOOKUP(C134,[1]Sheet1!$C:$E,3,0)</f>
        <v>620.88</v>
      </c>
      <c r="G134" s="36">
        <f>VLOOKUP(C134,[1]Sheet1!$C:$F,4,0)</f>
        <v>95.000000000000014</v>
      </c>
      <c r="H134" s="36">
        <f>VLOOKUP(C134,[1]Sheet1!$C:$G,5,0)</f>
        <v>191.25</v>
      </c>
    </row>
    <row r="135" spans="2:8" x14ac:dyDescent="0.25">
      <c r="B135" s="28">
        <v>1</v>
      </c>
      <c r="C135" s="29">
        <v>1023</v>
      </c>
      <c r="D135" s="28" t="s">
        <v>178</v>
      </c>
      <c r="E135" s="36" t="str">
        <f>VLOOKUP(C135,[1]Sheet1!$C:$D,2,0)</f>
        <v/>
      </c>
      <c r="F135" s="37" t="str">
        <f>VLOOKUP(C135,[1]Sheet1!$C:$E,3,0)</f>
        <v/>
      </c>
      <c r="G135" s="36" t="str">
        <f>VLOOKUP(C135,[1]Sheet1!$C:$F,4,0)</f>
        <v/>
      </c>
      <c r="H135" s="36" t="str">
        <f>VLOOKUP(C135,[1]Sheet1!$C:$G,5,0)</f>
        <v/>
      </c>
    </row>
    <row r="136" spans="2:8" x14ac:dyDescent="0.25">
      <c r="B136" s="28">
        <v>1</v>
      </c>
      <c r="C136" s="29">
        <v>785</v>
      </c>
      <c r="D136" s="28" t="s">
        <v>179</v>
      </c>
      <c r="E136" s="36" t="str">
        <f>VLOOKUP(C136,[1]Sheet1!$C:$D,2,0)</f>
        <v/>
      </c>
      <c r="F136" s="37">
        <f>VLOOKUP(C136,[1]Sheet1!$C:$E,3,0)</f>
        <v>164.5</v>
      </c>
      <c r="G136" s="36" t="str">
        <f>VLOOKUP(C136,[1]Sheet1!$C:$F,4,0)</f>
        <v/>
      </c>
      <c r="H136" s="36" t="str">
        <f>VLOOKUP(C136,[1]Sheet1!$C:$G,5,0)</f>
        <v/>
      </c>
    </row>
    <row r="137" spans="2:8" x14ac:dyDescent="0.25">
      <c r="B137" s="28">
        <v>1</v>
      </c>
      <c r="C137" s="29">
        <v>340</v>
      </c>
      <c r="D137" s="28" t="s">
        <v>180</v>
      </c>
      <c r="E137" s="36" t="str">
        <f>VLOOKUP(C137,[1]Sheet1!$C:$D,2,0)</f>
        <v/>
      </c>
      <c r="F137" s="37">
        <f>VLOOKUP(C137,[1]Sheet1!$C:$E,3,0)</f>
        <v>329</v>
      </c>
      <c r="G137" s="36" t="str">
        <f>VLOOKUP(C137,[1]Sheet1!$C:$F,4,0)</f>
        <v/>
      </c>
      <c r="H137" s="36" t="str">
        <f>VLOOKUP(C137,[1]Sheet1!$C:$G,5,0)</f>
        <v/>
      </c>
    </row>
    <row r="138" spans="2:8" x14ac:dyDescent="0.25">
      <c r="B138" s="28">
        <v>1</v>
      </c>
      <c r="C138" s="29">
        <v>786</v>
      </c>
      <c r="D138" s="28" t="s">
        <v>181</v>
      </c>
      <c r="E138" s="36">
        <f>VLOOKUP(C138,[1]Sheet1!$C:$D,2,0)</f>
        <v>233.61</v>
      </c>
      <c r="F138" s="37">
        <f>VLOOKUP(C138,[1]Sheet1!$C:$E,3,0)</f>
        <v>1064.21</v>
      </c>
      <c r="G138" s="36" t="str">
        <f>VLOOKUP(C138,[1]Sheet1!$C:$F,4,0)</f>
        <v/>
      </c>
      <c r="H138" s="36" t="str">
        <f>VLOOKUP(C138,[1]Sheet1!$C:$G,5,0)</f>
        <v/>
      </c>
    </row>
    <row r="139" spans="2:8" x14ac:dyDescent="0.25">
      <c r="B139" s="28">
        <v>1</v>
      </c>
      <c r="C139" s="29">
        <v>200</v>
      </c>
      <c r="D139" s="28" t="s">
        <v>182</v>
      </c>
      <c r="E139" s="36">
        <f>VLOOKUP(C139,[1]Sheet1!$C:$D,2,0)</f>
        <v>854.36</v>
      </c>
      <c r="F139" s="37">
        <f>VLOOKUP(C139,[1]Sheet1!$C:$E,3,0)</f>
        <v>846.93</v>
      </c>
      <c r="G139" s="36">
        <f>VLOOKUP(C139,[1]Sheet1!$C:$F,4,0)</f>
        <v>1.25</v>
      </c>
      <c r="H139" s="36" t="str">
        <f>VLOOKUP(C139,[1]Sheet1!$C:$G,5,0)</f>
        <v/>
      </c>
    </row>
    <row r="140" spans="2:8" x14ac:dyDescent="0.25">
      <c r="B140" s="28">
        <v>1</v>
      </c>
      <c r="C140" s="29">
        <v>201</v>
      </c>
      <c r="D140" s="28" t="s">
        <v>183</v>
      </c>
      <c r="E140" s="36" t="str">
        <f>VLOOKUP(C140,[1]Sheet1!$C:$D,2,0)</f>
        <v/>
      </c>
      <c r="F140" s="37" t="str">
        <f>VLOOKUP(C140,[1]Sheet1!$C:$E,3,0)</f>
        <v/>
      </c>
      <c r="G140" s="36" t="str">
        <f>VLOOKUP(C140,[1]Sheet1!$C:$F,4,0)</f>
        <v/>
      </c>
      <c r="H140" s="36" t="str">
        <f>VLOOKUP(C140,[1]Sheet1!$C:$G,5,0)</f>
        <v/>
      </c>
    </row>
    <row r="141" spans="2:8" x14ac:dyDescent="0.25">
      <c r="B141" s="28">
        <v>1</v>
      </c>
      <c r="C141" s="29">
        <v>97</v>
      </c>
      <c r="D141" s="28" t="s">
        <v>184</v>
      </c>
      <c r="E141" s="36" t="str">
        <f>VLOOKUP(C141,[1]Sheet1!$C:$D,2,0)</f>
        <v/>
      </c>
      <c r="F141" s="37">
        <f>VLOOKUP(C141,[1]Sheet1!$C:$E,3,0)</f>
        <v>428.1</v>
      </c>
      <c r="G141" s="36" t="str">
        <f>VLOOKUP(C141,[1]Sheet1!$C:$F,4,0)</f>
        <v/>
      </c>
      <c r="H141" s="36" t="str">
        <f>VLOOKUP(C141,[1]Sheet1!$C:$G,5,0)</f>
        <v/>
      </c>
    </row>
    <row r="142" spans="2:8" x14ac:dyDescent="0.25">
      <c r="B142" s="28">
        <v>1</v>
      </c>
      <c r="C142" s="29">
        <v>741</v>
      </c>
      <c r="D142" s="28" t="s">
        <v>186</v>
      </c>
      <c r="E142" s="36" t="str">
        <f>VLOOKUP(C142,[1]Sheet1!$C:$D,2,0)</f>
        <v/>
      </c>
      <c r="F142" s="37" t="str">
        <f>VLOOKUP(C142,[1]Sheet1!$C:$E,3,0)</f>
        <v/>
      </c>
      <c r="G142" s="36" t="str">
        <f>VLOOKUP(C142,[1]Sheet1!$C:$F,4,0)</f>
        <v/>
      </c>
      <c r="H142" s="36" t="str">
        <f>VLOOKUP(C142,[1]Sheet1!$C:$G,5,0)</f>
        <v/>
      </c>
    </row>
    <row r="143" spans="2:8" x14ac:dyDescent="0.25">
      <c r="B143" s="28">
        <v>1</v>
      </c>
      <c r="C143" s="29">
        <v>186</v>
      </c>
      <c r="D143" s="28" t="s">
        <v>319</v>
      </c>
      <c r="E143" s="36" t="str">
        <f>VLOOKUP(C143,[1]Sheet1!$C:$D,2,0)</f>
        <v/>
      </c>
      <c r="F143" s="37" t="str">
        <f>VLOOKUP(C143,[1]Sheet1!$C:$E,3,0)</f>
        <v/>
      </c>
      <c r="G143" s="36" t="str">
        <f>VLOOKUP(C143,[1]Sheet1!$C:$F,4,0)</f>
        <v/>
      </c>
      <c r="H143" s="36" t="str">
        <f>VLOOKUP(C143,[1]Sheet1!$C:$G,5,0)</f>
        <v/>
      </c>
    </row>
    <row r="144" spans="2:8" x14ac:dyDescent="0.25">
      <c r="B144" s="28">
        <v>1</v>
      </c>
      <c r="C144" s="29">
        <v>855</v>
      </c>
      <c r="D144" s="28" t="s">
        <v>190</v>
      </c>
      <c r="E144" s="36" t="str">
        <f>VLOOKUP(C144,[1]Sheet1!$C:$D,2,0)</f>
        <v/>
      </c>
      <c r="F144" s="37">
        <f>VLOOKUP(C144,[1]Sheet1!$C:$E,3,0)</f>
        <v>292.32</v>
      </c>
      <c r="G144" s="36" t="str">
        <f>VLOOKUP(C144,[1]Sheet1!$C:$F,4,0)</f>
        <v/>
      </c>
      <c r="H144" s="36" t="str">
        <f>VLOOKUP(C144,[1]Sheet1!$C:$G,5,0)</f>
        <v/>
      </c>
    </row>
    <row r="145" spans="2:8" x14ac:dyDescent="0.25">
      <c r="B145" s="28">
        <v>1</v>
      </c>
      <c r="C145" s="29">
        <v>336</v>
      </c>
      <c r="D145" s="28" t="s">
        <v>191</v>
      </c>
      <c r="E145" s="36" t="str">
        <f>VLOOKUP(C145,[1]Sheet1!$C:$D,2,0)</f>
        <v/>
      </c>
      <c r="F145" s="37">
        <f>VLOOKUP(C145,[1]Sheet1!$C:$E,3,0)</f>
        <v>164.5</v>
      </c>
      <c r="G145" s="36" t="str">
        <f>VLOOKUP(C145,[1]Sheet1!$C:$F,4,0)</f>
        <v/>
      </c>
      <c r="H145" s="36" t="str">
        <f>VLOOKUP(C145,[1]Sheet1!$C:$G,5,0)</f>
        <v/>
      </c>
    </row>
    <row r="146" spans="2:8" x14ac:dyDescent="0.25">
      <c r="B146" s="28">
        <v>1</v>
      </c>
      <c r="C146" s="29">
        <v>900</v>
      </c>
      <c r="D146" s="28" t="s">
        <v>192</v>
      </c>
      <c r="E146" s="36" t="str">
        <f>VLOOKUP(C146,[1]Sheet1!$C:$D,2,0)</f>
        <v/>
      </c>
      <c r="F146" s="37">
        <f>VLOOKUP(C146,[1]Sheet1!$C:$E,3,0)</f>
        <v>584.52</v>
      </c>
      <c r="G146" s="36" t="str">
        <f>VLOOKUP(C146,[1]Sheet1!$C:$F,4,0)</f>
        <v/>
      </c>
      <c r="H146" s="36" t="str">
        <f>VLOOKUP(C146,[1]Sheet1!$C:$G,5,0)</f>
        <v/>
      </c>
    </row>
    <row r="147" spans="2:8" x14ac:dyDescent="0.25">
      <c r="B147" s="28">
        <v>1</v>
      </c>
      <c r="C147" s="29">
        <v>889</v>
      </c>
      <c r="D147" s="28" t="s">
        <v>193</v>
      </c>
      <c r="E147" s="36" t="str">
        <f>VLOOKUP(C147,[1]Sheet1!$C:$D,2,0)</f>
        <v/>
      </c>
      <c r="F147" s="37" t="str">
        <f>VLOOKUP(C147,[1]Sheet1!$C:$E,3,0)</f>
        <v/>
      </c>
      <c r="G147" s="36" t="str">
        <f>VLOOKUP(C147,[1]Sheet1!$C:$F,4,0)</f>
        <v/>
      </c>
      <c r="H147" s="36" t="str">
        <f>VLOOKUP(C147,[1]Sheet1!$C:$G,5,0)</f>
        <v/>
      </c>
    </row>
    <row r="148" spans="2:8" x14ac:dyDescent="0.25">
      <c r="B148" s="28">
        <v>1</v>
      </c>
      <c r="C148" s="28">
        <v>825</v>
      </c>
      <c r="D148" s="28" t="s">
        <v>195</v>
      </c>
      <c r="E148" s="36" t="str">
        <f>VLOOKUP(C148,[1]Sheet1!$C:$D,2,0)</f>
        <v/>
      </c>
      <c r="F148" s="37">
        <f>VLOOKUP(C148,[1]Sheet1!$C:$E,3,0)</f>
        <v>164.5</v>
      </c>
      <c r="G148" s="36" t="str">
        <f>VLOOKUP(C148,[1]Sheet1!$C:$F,4,0)</f>
        <v/>
      </c>
      <c r="H148" s="36" t="str">
        <f>VLOOKUP(C148,[1]Sheet1!$C:$G,5,0)</f>
        <v/>
      </c>
    </row>
    <row r="149" spans="2:8" x14ac:dyDescent="0.25">
      <c r="B149" s="28">
        <v>1</v>
      </c>
      <c r="C149" s="29">
        <v>787</v>
      </c>
      <c r="D149" s="28" t="s">
        <v>196</v>
      </c>
      <c r="E149" s="36" t="str">
        <f>VLOOKUP(C149,[1]Sheet1!$C:$D,2,0)</f>
        <v/>
      </c>
      <c r="F149" s="37" t="str">
        <f>VLOOKUP(C149,[1]Sheet1!$C:$E,3,0)</f>
        <v/>
      </c>
      <c r="G149" s="36" t="str">
        <f>VLOOKUP(C149,[1]Sheet1!$C:$F,4,0)</f>
        <v/>
      </c>
      <c r="H149" s="36" t="str">
        <f>VLOOKUP(C149,[1]Sheet1!$C:$G,5,0)</f>
        <v/>
      </c>
    </row>
    <row r="150" spans="2:8" x14ac:dyDescent="0.25">
      <c r="B150" s="28">
        <v>1</v>
      </c>
      <c r="C150" s="29">
        <v>98</v>
      </c>
      <c r="D150" s="28" t="s">
        <v>197</v>
      </c>
      <c r="E150" s="36" t="str">
        <f>VLOOKUP(C150,[1]Sheet1!$C:$D,2,0)</f>
        <v/>
      </c>
      <c r="F150" s="37">
        <f>VLOOKUP(C150,[1]Sheet1!$C:$E,3,0)</f>
        <v>141.68</v>
      </c>
      <c r="G150" s="36">
        <f>VLOOKUP(C150,[1]Sheet1!$C:$F,4,0)</f>
        <v>1.25</v>
      </c>
      <c r="H150" s="36">
        <f>VLOOKUP(C150,[1]Sheet1!$C:$G,5,0)</f>
        <v>1.25</v>
      </c>
    </row>
    <row r="151" spans="2:8" x14ac:dyDescent="0.25">
      <c r="B151" s="28">
        <v>1</v>
      </c>
      <c r="C151" s="29">
        <v>586</v>
      </c>
      <c r="D151" s="28" t="s">
        <v>199</v>
      </c>
      <c r="E151" s="36" t="str">
        <f>VLOOKUP(C151,[1]Sheet1!$C:$D,2,0)</f>
        <v/>
      </c>
      <c r="F151" s="37" t="str">
        <f>VLOOKUP(C151,[1]Sheet1!$C:$E,3,0)</f>
        <v/>
      </c>
      <c r="G151" s="36" t="str">
        <f>VLOOKUP(C151,[1]Sheet1!$C:$F,4,0)</f>
        <v/>
      </c>
      <c r="H151" s="36" t="str">
        <f>VLOOKUP(C151,[1]Sheet1!$C:$G,5,0)</f>
        <v/>
      </c>
    </row>
    <row r="152" spans="2:8" x14ac:dyDescent="0.25">
      <c r="B152" s="28">
        <v>1</v>
      </c>
      <c r="C152" s="29">
        <v>223</v>
      </c>
      <c r="D152" s="28" t="s">
        <v>200</v>
      </c>
      <c r="E152" s="36" t="str">
        <f>VLOOKUP(C152,[1]Sheet1!$C:$D,2,0)</f>
        <v/>
      </c>
      <c r="F152" s="37" t="str">
        <f>VLOOKUP(C152,[1]Sheet1!$C:$E,3,0)</f>
        <v/>
      </c>
      <c r="G152" s="36" t="str">
        <f>VLOOKUP(C152,[1]Sheet1!$C:$F,4,0)</f>
        <v/>
      </c>
      <c r="H152" s="36" t="str">
        <f>VLOOKUP(C152,[1]Sheet1!$C:$G,5,0)</f>
        <v/>
      </c>
    </row>
    <row r="153" spans="2:8" x14ac:dyDescent="0.25">
      <c r="B153" s="28">
        <v>1</v>
      </c>
      <c r="C153" s="29">
        <v>1180</v>
      </c>
      <c r="D153" s="28" t="s">
        <v>201</v>
      </c>
      <c r="E153" s="36">
        <f>VLOOKUP(C153,[1]Sheet1!$C:$D,2,0)</f>
        <v>-20.919999999999995</v>
      </c>
      <c r="F153" s="37" t="str">
        <f>VLOOKUP(C153,[1]Sheet1!$C:$E,3,0)</f>
        <v/>
      </c>
      <c r="G153" s="36" t="str">
        <f>VLOOKUP(C153,[1]Sheet1!$C:$F,4,0)</f>
        <v/>
      </c>
      <c r="H153" s="36" t="str">
        <f>VLOOKUP(C153,[1]Sheet1!$C:$G,5,0)</f>
        <v/>
      </c>
    </row>
    <row r="154" spans="2:8" x14ac:dyDescent="0.25">
      <c r="B154" s="28">
        <v>1</v>
      </c>
      <c r="C154" s="28">
        <v>1657</v>
      </c>
      <c r="D154" s="28" t="s">
        <v>202</v>
      </c>
      <c r="E154" s="36" t="str">
        <f>VLOOKUP(C154,[1]Sheet1!$C:$D,2,0)</f>
        <v/>
      </c>
      <c r="F154" s="37">
        <f>VLOOKUP(C154,[1]Sheet1!$C:$E,3,0)</f>
        <v>164.5</v>
      </c>
      <c r="G154" s="36"/>
      <c r="H154" s="36"/>
    </row>
    <row r="155" spans="2:8" x14ac:dyDescent="0.25">
      <c r="B155" s="28">
        <v>1</v>
      </c>
      <c r="C155" s="29">
        <v>823</v>
      </c>
      <c r="D155" s="28" t="s">
        <v>203</v>
      </c>
      <c r="E155" s="36" t="str">
        <f>VLOOKUP(C155,[1]Sheet1!$C:$D,2,0)</f>
        <v/>
      </c>
      <c r="F155" s="37" t="str">
        <f>VLOOKUP(C155,[1]Sheet1!$C:$E,3,0)</f>
        <v/>
      </c>
      <c r="G155" s="36" t="str">
        <f>VLOOKUP(C155,[1]Sheet1!$C:$F,4,0)</f>
        <v/>
      </c>
      <c r="H155" s="36" t="str">
        <f>VLOOKUP(C155,[1]Sheet1!$C:$G,5,0)</f>
        <v/>
      </c>
    </row>
    <row r="156" spans="2:8" x14ac:dyDescent="0.25">
      <c r="B156" s="28">
        <v>1</v>
      </c>
      <c r="C156" s="29">
        <v>295</v>
      </c>
      <c r="D156" s="28" t="s">
        <v>321</v>
      </c>
      <c r="E156" s="36" t="str">
        <f>VLOOKUP(C156,[1]Sheet1!$C:$D,2,0)</f>
        <v/>
      </c>
      <c r="F156" s="37">
        <f>VLOOKUP(C156,[1]Sheet1!$C:$E,3,0)</f>
        <v>146.16</v>
      </c>
      <c r="G156" s="36" t="str">
        <f>VLOOKUP(C156,[1]Sheet1!$C:$F,4,0)</f>
        <v/>
      </c>
      <c r="H156" s="36" t="str">
        <f>VLOOKUP(C156,[1]Sheet1!$C:$G,5,0)</f>
        <v/>
      </c>
    </row>
    <row r="157" spans="2:8" x14ac:dyDescent="0.25">
      <c r="B157" s="28">
        <v>1</v>
      </c>
      <c r="C157" s="29">
        <v>780</v>
      </c>
      <c r="D157" s="28" t="s">
        <v>322</v>
      </c>
      <c r="E157" s="36">
        <f>VLOOKUP(C157,[1]Sheet1!$C:$D,2,0)</f>
        <v>4500.3</v>
      </c>
      <c r="F157" s="37">
        <f>VLOOKUP(C157,[1]Sheet1!$C:$E,3,0)</f>
        <v>6998.1299999999992</v>
      </c>
      <c r="G157" s="36">
        <f>VLOOKUP(C157,[1]Sheet1!$C:$F,4,0)</f>
        <v>3113.75</v>
      </c>
      <c r="H157" s="36">
        <f>VLOOKUP(C157,[1]Sheet1!$C:$G,5,0)</f>
        <v>2443.75</v>
      </c>
    </row>
    <row r="158" spans="2:8" x14ac:dyDescent="0.25">
      <c r="B158" s="28">
        <v>1</v>
      </c>
      <c r="C158" s="29">
        <v>304</v>
      </c>
      <c r="D158" s="28" t="s">
        <v>206</v>
      </c>
      <c r="E158" s="36" t="str">
        <f>VLOOKUP(C158,[1]Sheet1!$C:$D,2,0)</f>
        <v/>
      </c>
      <c r="F158" s="37">
        <f>VLOOKUP(C158,[1]Sheet1!$C:$E,3,0)</f>
        <v>164.5</v>
      </c>
      <c r="G158" s="36" t="str">
        <f>VLOOKUP(C158,[1]Sheet1!$C:$F,4,0)</f>
        <v/>
      </c>
      <c r="H158" s="36" t="str">
        <f>VLOOKUP(C158,[1]Sheet1!$C:$G,5,0)</f>
        <v/>
      </c>
    </row>
    <row r="159" spans="2:8" x14ac:dyDescent="0.25">
      <c r="B159" s="28">
        <v>1</v>
      </c>
      <c r="C159" s="29">
        <v>1181</v>
      </c>
      <c r="D159" s="28" t="s">
        <v>210</v>
      </c>
      <c r="E159" s="36" t="str">
        <f>VLOOKUP(C159,[1]Sheet1!$C:$D,2,0)</f>
        <v/>
      </c>
      <c r="F159" s="37">
        <f>VLOOKUP(C159,[1]Sheet1!$C:$E,3,0)</f>
        <v>16.45</v>
      </c>
      <c r="G159" s="36" t="str">
        <f>VLOOKUP(C159,[1]Sheet1!$C:$F,4,0)</f>
        <v/>
      </c>
      <c r="H159" s="36" t="str">
        <f>VLOOKUP(C159,[1]Sheet1!$C:$G,5,0)</f>
        <v/>
      </c>
    </row>
    <row r="160" spans="2:8" x14ac:dyDescent="0.25">
      <c r="B160" s="28">
        <v>1</v>
      </c>
      <c r="C160" s="29">
        <v>892</v>
      </c>
      <c r="D160" s="28" t="s">
        <v>212</v>
      </c>
      <c r="E160" s="36" t="str">
        <f>VLOOKUP(C160,[1]Sheet1!$C:$D,2,0)</f>
        <v/>
      </c>
      <c r="F160" s="37" t="str">
        <f>VLOOKUP(C160,[1]Sheet1!$C:$E,3,0)</f>
        <v/>
      </c>
      <c r="G160" s="36" t="str">
        <f>VLOOKUP(C160,[1]Sheet1!$C:$F,4,0)</f>
        <v/>
      </c>
      <c r="H160" s="36" t="str">
        <f>VLOOKUP(C160,[1]Sheet1!$C:$G,5,0)</f>
        <v/>
      </c>
    </row>
    <row r="161" spans="2:8" x14ac:dyDescent="0.25">
      <c r="B161" s="28">
        <v>1</v>
      </c>
      <c r="C161" s="28">
        <v>902</v>
      </c>
      <c r="D161" s="28" t="s">
        <v>356</v>
      </c>
      <c r="E161" s="36"/>
      <c r="F161" s="37"/>
      <c r="G161" s="36">
        <f>VLOOKUP(C161,[1]Sheet1!$C:$F,4,0)</f>
        <v>12.5</v>
      </c>
      <c r="H161" s="36"/>
    </row>
    <row r="162" spans="2:8" x14ac:dyDescent="0.25">
      <c r="B162" s="28">
        <v>1</v>
      </c>
      <c r="C162" s="29">
        <v>590</v>
      </c>
      <c r="D162" s="28" t="s">
        <v>215</v>
      </c>
      <c r="E162" s="36" t="str">
        <f>VLOOKUP(C162,[1]Sheet1!$C:$D,2,0)</f>
        <v/>
      </c>
      <c r="F162" s="37">
        <f>VLOOKUP(C162,[1]Sheet1!$C:$E,3,0)</f>
        <v>112.81</v>
      </c>
      <c r="G162" s="36">
        <f>VLOOKUP(C162,[1]Sheet1!$C:$F,4,0)</f>
        <v>16.25</v>
      </c>
      <c r="H162" s="36">
        <f>VLOOKUP(C162,[1]Sheet1!$C:$G,5,0)</f>
        <v>16.25</v>
      </c>
    </row>
    <row r="163" spans="2:8" x14ac:dyDescent="0.25">
      <c r="B163" s="28">
        <v>1</v>
      </c>
      <c r="C163" s="29">
        <v>636</v>
      </c>
      <c r="D163" s="28" t="s">
        <v>323</v>
      </c>
      <c r="E163" s="36" t="str">
        <f>VLOOKUP(C163,[1]Sheet1!$C:$D,2,0)</f>
        <v/>
      </c>
      <c r="F163" s="37" t="str">
        <f>VLOOKUP(C163,[1]Sheet1!$C:$E,3,0)</f>
        <v/>
      </c>
      <c r="G163" s="36" t="str">
        <f>VLOOKUP(C163,[1]Sheet1!$C:$F,4,0)</f>
        <v/>
      </c>
      <c r="H163" s="36" t="str">
        <f>VLOOKUP(C163,[1]Sheet1!$C:$G,5,0)</f>
        <v/>
      </c>
    </row>
    <row r="164" spans="2:8" x14ac:dyDescent="0.25">
      <c r="B164" s="28">
        <v>1</v>
      </c>
      <c r="C164" s="29">
        <v>184</v>
      </c>
      <c r="D164" s="28" t="s">
        <v>324</v>
      </c>
      <c r="E164" s="36" t="str">
        <f>VLOOKUP(C164,[1]Sheet1!$C:$D,2,0)</f>
        <v/>
      </c>
      <c r="F164" s="37" t="str">
        <f>VLOOKUP(C164,[1]Sheet1!$C:$E,3,0)</f>
        <v/>
      </c>
      <c r="G164" s="36" t="str">
        <f>VLOOKUP(C164,[1]Sheet1!$C:$F,4,0)</f>
        <v/>
      </c>
      <c r="H164" s="36" t="str">
        <f>VLOOKUP(C164,[1]Sheet1!$C:$G,5,0)</f>
        <v/>
      </c>
    </row>
    <row r="165" spans="2:8" x14ac:dyDescent="0.25">
      <c r="B165" s="28">
        <v>1</v>
      </c>
      <c r="C165" s="29">
        <v>298</v>
      </c>
      <c r="D165" s="28" t="s">
        <v>219</v>
      </c>
      <c r="E165" s="36" t="str">
        <f>VLOOKUP(C165,[1]Sheet1!$C:$D,2,0)</f>
        <v/>
      </c>
      <c r="F165" s="37">
        <f>VLOOKUP(C165,[1]Sheet1!$C:$E,3,0)</f>
        <v>825.02</v>
      </c>
      <c r="G165" s="36" t="str">
        <f>VLOOKUP(C165,[1]Sheet1!$C:$F,4,0)</f>
        <v/>
      </c>
      <c r="H165" s="36">
        <f>VLOOKUP(C165,[1]Sheet1!$C:$G,5,0)</f>
        <v>15</v>
      </c>
    </row>
    <row r="166" spans="2:8" x14ac:dyDescent="0.25">
      <c r="B166" s="28">
        <v>1</v>
      </c>
      <c r="C166" s="28">
        <v>202</v>
      </c>
      <c r="D166" s="28" t="s">
        <v>220</v>
      </c>
      <c r="E166" s="36">
        <f>VLOOKUP(C166,[1]Sheet1!$C:$D,2,0)</f>
        <v>133.98000000000002</v>
      </c>
      <c r="F166" s="37">
        <f>VLOOKUP(C166,[1]Sheet1!$C:$E,3,0)</f>
        <v>133.98000000000002</v>
      </c>
      <c r="G166" s="36">
        <f>VLOOKUP(C166,[1]Sheet1!$C:$F,4,0)</f>
        <v>13.75</v>
      </c>
      <c r="H166" s="36" t="str">
        <f>VLOOKUP(C166,[1]Sheet1!$C:$G,5,0)</f>
        <v/>
      </c>
    </row>
    <row r="167" spans="2:8" x14ac:dyDescent="0.25">
      <c r="B167" s="28">
        <v>1</v>
      </c>
      <c r="C167" s="29">
        <v>300</v>
      </c>
      <c r="D167" s="28" t="s">
        <v>221</v>
      </c>
      <c r="E167" s="36" t="str">
        <f>VLOOKUP(C167,[1]Sheet1!$C:$D,2,0)</f>
        <v/>
      </c>
      <c r="F167" s="37">
        <f>VLOOKUP(C167,[1]Sheet1!$C:$E,3,0)</f>
        <v>977.5</v>
      </c>
      <c r="G167" s="36" t="str">
        <f>VLOOKUP(C167,[1]Sheet1!$C:$F,4,0)</f>
        <v/>
      </c>
      <c r="H167" s="36" t="str">
        <f>VLOOKUP(C167,[1]Sheet1!$C:$G,5,0)</f>
        <v/>
      </c>
    </row>
    <row r="168" spans="2:8" x14ac:dyDescent="0.25">
      <c r="B168" s="28">
        <v>1</v>
      </c>
      <c r="C168" s="29">
        <v>897</v>
      </c>
      <c r="D168" s="28" t="s">
        <v>222</v>
      </c>
      <c r="E168" s="36" t="str">
        <f>VLOOKUP(C168,[1]Sheet1!$C:$D,2,0)</f>
        <v/>
      </c>
      <c r="F168" s="37" t="str">
        <f>VLOOKUP(C168,[1]Sheet1!$C:$E,3,0)</f>
        <v/>
      </c>
      <c r="G168" s="36" t="str">
        <f>VLOOKUP(C168,[1]Sheet1!$C:$F,4,0)</f>
        <v/>
      </c>
      <c r="H168" s="36" t="str">
        <f>VLOOKUP(C168,[1]Sheet1!$C:$G,5,0)</f>
        <v/>
      </c>
    </row>
    <row r="169" spans="2:8" x14ac:dyDescent="0.25">
      <c r="B169" s="28">
        <v>1</v>
      </c>
      <c r="C169" s="29">
        <v>433</v>
      </c>
      <c r="D169" s="28" t="s">
        <v>223</v>
      </c>
      <c r="E169" s="36">
        <f>VLOOKUP(C169,[1]Sheet1!$C:$D,2,0)</f>
        <v>16.45</v>
      </c>
      <c r="F169" s="37" t="str">
        <f>VLOOKUP(C169,[1]Sheet1!$C:$E,3,0)</f>
        <v/>
      </c>
      <c r="G169" s="36" t="str">
        <f>VLOOKUP(C169,[1]Sheet1!$C:$F,4,0)</f>
        <v/>
      </c>
      <c r="H169" s="36" t="str">
        <f>VLOOKUP(C169,[1]Sheet1!$C:$G,5,0)</f>
        <v/>
      </c>
    </row>
    <row r="170" spans="2:8" x14ac:dyDescent="0.25">
      <c r="B170" s="28">
        <v>1</v>
      </c>
      <c r="C170" s="29">
        <v>826</v>
      </c>
      <c r="D170" s="28" t="s">
        <v>224</v>
      </c>
      <c r="E170" s="36" t="str">
        <f>VLOOKUP(C170,[1]Sheet1!$C:$D,2,0)</f>
        <v/>
      </c>
      <c r="F170" s="37">
        <f>VLOOKUP(C170,[1]Sheet1!$C:$E,3,0)</f>
        <v>310.65999999999997</v>
      </c>
      <c r="G170" s="36" t="str">
        <f>VLOOKUP(C170,[1]Sheet1!$C:$F,4,0)</f>
        <v/>
      </c>
      <c r="H170" s="36" t="str">
        <f>VLOOKUP(C170,[1]Sheet1!$C:$G,5,0)</f>
        <v/>
      </c>
    </row>
    <row r="171" spans="2:8" x14ac:dyDescent="0.25">
      <c r="B171" s="28">
        <v>1</v>
      </c>
      <c r="C171" s="29">
        <v>203</v>
      </c>
      <c r="D171" s="28" t="s">
        <v>226</v>
      </c>
      <c r="E171" s="36" t="str">
        <f>VLOOKUP(C171,[1]Sheet1!$C:$D,2,0)</f>
        <v/>
      </c>
      <c r="F171" s="37" t="str">
        <f>VLOOKUP(C171,[1]Sheet1!$C:$E,3,0)</f>
        <v/>
      </c>
      <c r="G171" s="36" t="str">
        <f>VLOOKUP(C171,[1]Sheet1!$C:$F,4,0)</f>
        <v/>
      </c>
      <c r="H171" s="36" t="str">
        <f>VLOOKUP(C171,[1]Sheet1!$C:$G,5,0)</f>
        <v/>
      </c>
    </row>
    <row r="172" spans="2:8" x14ac:dyDescent="0.25">
      <c r="B172" s="28">
        <v>1</v>
      </c>
      <c r="C172" s="29">
        <v>204</v>
      </c>
      <c r="D172" s="28" t="s">
        <v>228</v>
      </c>
      <c r="E172" s="36" t="str">
        <f>VLOOKUP(C172,[1]Sheet1!$C:$D,2,0)</f>
        <v/>
      </c>
      <c r="F172" s="37">
        <f>VLOOKUP(C172,[1]Sheet1!$C:$E,3,0)</f>
        <v>7134.02</v>
      </c>
      <c r="G172" s="36">
        <f>VLOOKUP(C172,[1]Sheet1!$C:$F,4,0)</f>
        <v>1110</v>
      </c>
      <c r="H172" s="36" t="str">
        <f>VLOOKUP(C172,[1]Sheet1!$C:$G,5,0)</f>
        <v/>
      </c>
    </row>
    <row r="173" spans="2:8" x14ac:dyDescent="0.25">
      <c r="B173" s="28">
        <v>1</v>
      </c>
      <c r="C173" s="29">
        <v>325</v>
      </c>
      <c r="D173" s="28" t="s">
        <v>229</v>
      </c>
      <c r="E173" s="36" t="str">
        <f>VLOOKUP(C173,[1]Sheet1!$C:$D,2,0)</f>
        <v/>
      </c>
      <c r="F173" s="37">
        <f>VLOOKUP(C173,[1]Sheet1!$C:$E,3,0)</f>
        <v>131.6</v>
      </c>
      <c r="G173" s="36" t="str">
        <f>VLOOKUP(C173,[1]Sheet1!$C:$F,4,0)</f>
        <v/>
      </c>
      <c r="H173" s="36" t="str">
        <f>VLOOKUP(C173,[1]Sheet1!$C:$G,5,0)</f>
        <v/>
      </c>
    </row>
    <row r="174" spans="2:8" x14ac:dyDescent="0.25">
      <c r="B174" s="28">
        <v>1</v>
      </c>
      <c r="C174" s="29">
        <v>779</v>
      </c>
      <c r="D174" s="28" t="s">
        <v>230</v>
      </c>
      <c r="E174" s="36">
        <f>VLOOKUP(C174,[1]Sheet1!$C:$D,2,0)</f>
        <v>2225.0799999999995</v>
      </c>
      <c r="F174" s="37">
        <f>VLOOKUP(C174,[1]Sheet1!$C:$E,3,0)</f>
        <v>3061.7199999999993</v>
      </c>
      <c r="G174" s="36">
        <f>VLOOKUP(C174,[1]Sheet1!$C:$F,4,0)</f>
        <v>1057.5</v>
      </c>
      <c r="H174" s="36">
        <f>VLOOKUP(C174,[1]Sheet1!$C:$G,5,0)</f>
        <v>622.5</v>
      </c>
    </row>
    <row r="175" spans="2:8" x14ac:dyDescent="0.25">
      <c r="B175" s="28">
        <v>1</v>
      </c>
      <c r="C175" s="29">
        <v>338</v>
      </c>
      <c r="D175" s="28" t="s">
        <v>231</v>
      </c>
      <c r="E175" s="36" t="str">
        <f>VLOOKUP(C175,[1]Sheet1!$C:$D,2,0)</f>
        <v/>
      </c>
      <c r="F175" s="37">
        <f>VLOOKUP(C175,[1]Sheet1!$C:$E,3,0)</f>
        <v>967.68</v>
      </c>
      <c r="G175" s="36" t="str">
        <f>VLOOKUP(C175,[1]Sheet1!$C:$F,4,0)</f>
        <v/>
      </c>
      <c r="H175" s="36" t="str">
        <f>VLOOKUP(C175,[1]Sheet1!$C:$G,5,0)</f>
        <v/>
      </c>
    </row>
    <row r="176" spans="2:8" x14ac:dyDescent="0.25">
      <c r="B176" s="28">
        <v>1</v>
      </c>
      <c r="C176" s="29">
        <v>856</v>
      </c>
      <c r="D176" s="28" t="s">
        <v>232</v>
      </c>
      <c r="E176" s="36" t="str">
        <f>VLOOKUP(C176,[1]Sheet1!$C:$D,2,0)</f>
        <v/>
      </c>
      <c r="F176" s="37" t="str">
        <f>VLOOKUP(C176,[1]Sheet1!$C:$E,3,0)</f>
        <v/>
      </c>
      <c r="G176" s="36" t="str">
        <f>VLOOKUP(C176,[1]Sheet1!$C:$F,4,0)</f>
        <v/>
      </c>
      <c r="H176" s="36" t="str">
        <f>VLOOKUP(C176,[1]Sheet1!$C:$G,5,0)</f>
        <v/>
      </c>
    </row>
    <row r="177" spans="2:8" x14ac:dyDescent="0.25">
      <c r="B177" s="28">
        <v>1</v>
      </c>
      <c r="C177" s="29">
        <v>284</v>
      </c>
      <c r="D177" s="28" t="s">
        <v>233</v>
      </c>
      <c r="E177" s="36" t="str">
        <f>VLOOKUP(C177,[1]Sheet1!$C:$D,2,0)</f>
        <v/>
      </c>
      <c r="F177" s="37">
        <f>VLOOKUP(C177,[1]Sheet1!$C:$E,3,0)</f>
        <v>158.6</v>
      </c>
      <c r="G177" s="36" t="str">
        <f>VLOOKUP(C177,[1]Sheet1!$C:$F,4,0)</f>
        <v/>
      </c>
      <c r="H177" s="36" t="str">
        <f>VLOOKUP(C177,[1]Sheet1!$C:$G,5,0)</f>
        <v/>
      </c>
    </row>
    <row r="178" spans="2:8" x14ac:dyDescent="0.25">
      <c r="B178" s="28">
        <v>1</v>
      </c>
      <c r="C178" s="29">
        <v>788</v>
      </c>
      <c r="D178" s="28" t="s">
        <v>234</v>
      </c>
      <c r="E178" s="36" t="str">
        <f>VLOOKUP(C178,[1]Sheet1!$C:$D,2,0)</f>
        <v/>
      </c>
      <c r="F178" s="37">
        <f>VLOOKUP(C178,[1]Sheet1!$C:$E,3,0)</f>
        <v>116.62</v>
      </c>
      <c r="G178" s="36" t="str">
        <f>VLOOKUP(C178,[1]Sheet1!$C:$F,4,0)</f>
        <v/>
      </c>
      <c r="H178" s="36" t="str">
        <f>VLOOKUP(C178,[1]Sheet1!$C:$G,5,0)</f>
        <v/>
      </c>
    </row>
    <row r="179" spans="2:8" x14ac:dyDescent="0.25">
      <c r="B179" s="28">
        <v>1</v>
      </c>
      <c r="C179" s="29">
        <v>669</v>
      </c>
      <c r="D179" s="28" t="s">
        <v>235</v>
      </c>
      <c r="E179" s="36" t="str">
        <f>VLOOKUP(C179,[1]Sheet1!$C:$D,2,0)</f>
        <v/>
      </c>
      <c r="F179" s="37" t="str">
        <f>VLOOKUP(C179,[1]Sheet1!$C:$E,3,0)</f>
        <v/>
      </c>
      <c r="G179" s="36">
        <f>VLOOKUP(C179,[1]Sheet1!$C:$F,4,0)</f>
        <v>78.75</v>
      </c>
      <c r="H179" s="36">
        <f>VLOOKUP(C179,[1]Sheet1!$C:$G,5,0)</f>
        <v>78.75</v>
      </c>
    </row>
    <row r="180" spans="2:8" x14ac:dyDescent="0.25">
      <c r="B180" s="28">
        <v>1</v>
      </c>
      <c r="C180" s="29">
        <v>326</v>
      </c>
      <c r="D180" s="28" t="s">
        <v>236</v>
      </c>
      <c r="E180" s="36" t="str">
        <f>VLOOKUP(C180,[1]Sheet1!$C:$D,2,0)</f>
        <v/>
      </c>
      <c r="F180" s="37">
        <f>VLOOKUP(C180,[1]Sheet1!$C:$E,3,0)</f>
        <v>120.83999999999999</v>
      </c>
      <c r="G180" s="36">
        <f>VLOOKUP(C180,[1]Sheet1!$C:$F,4,0)</f>
        <v>17.5</v>
      </c>
      <c r="H180" s="36">
        <f>VLOOKUP(C180,[1]Sheet1!$C:$G,5,0)</f>
        <v>17.5</v>
      </c>
    </row>
    <row r="181" spans="2:8" x14ac:dyDescent="0.25">
      <c r="B181" s="28">
        <v>1</v>
      </c>
      <c r="C181" s="29">
        <v>795</v>
      </c>
      <c r="D181" s="28" t="s">
        <v>326</v>
      </c>
      <c r="E181" s="36">
        <f>VLOOKUP(C181,[1]Sheet1!$C:$D,2,0)</f>
        <v>164.5</v>
      </c>
      <c r="F181" s="37" t="str">
        <f>VLOOKUP(C181,[1]Sheet1!$C:$E,3,0)</f>
        <v/>
      </c>
      <c r="G181" s="36">
        <f>VLOOKUP(C181,[1]Sheet1!$C:$F,4,0)</f>
        <v>12.5</v>
      </c>
      <c r="H181" s="36" t="str">
        <f>VLOOKUP(C181,[1]Sheet1!$C:$G,5,0)</f>
        <v/>
      </c>
    </row>
    <row r="182" spans="2:8" x14ac:dyDescent="0.25">
      <c r="B182" s="28">
        <v>1</v>
      </c>
      <c r="C182" s="29">
        <v>944</v>
      </c>
      <c r="D182" s="28" t="s">
        <v>238</v>
      </c>
      <c r="E182" s="36" t="str">
        <f>VLOOKUP(C182,[1]Sheet1!$C:$D,2,0)</f>
        <v/>
      </c>
      <c r="F182" s="37" t="str">
        <f>VLOOKUP(C182,[1]Sheet1!$C:$E,3,0)</f>
        <v/>
      </c>
      <c r="G182" s="36" t="str">
        <f>VLOOKUP(C182,[1]Sheet1!$C:$F,4,0)</f>
        <v/>
      </c>
      <c r="H182" s="36" t="str">
        <f>VLOOKUP(C182,[1]Sheet1!$C:$G,5,0)</f>
        <v/>
      </c>
    </row>
    <row r="183" spans="2:8" x14ac:dyDescent="0.25">
      <c r="B183" s="28">
        <v>1</v>
      </c>
      <c r="C183" s="29">
        <v>434</v>
      </c>
      <c r="D183" s="28" t="s">
        <v>240</v>
      </c>
      <c r="E183" s="36" t="str">
        <f>VLOOKUP(C183,[1]Sheet1!$C:$D,2,0)</f>
        <v/>
      </c>
      <c r="F183" s="37">
        <f>VLOOKUP(C183,[1]Sheet1!$C:$E,3,0)</f>
        <v>209.65</v>
      </c>
      <c r="G183" s="36" t="str">
        <f>VLOOKUP(C183,[1]Sheet1!$C:$F,4,0)</f>
        <v/>
      </c>
      <c r="H183" s="36" t="str">
        <f>VLOOKUP(C183,[1]Sheet1!$C:$G,5,0)</f>
        <v/>
      </c>
    </row>
    <row r="184" spans="2:8" x14ac:dyDescent="0.25">
      <c r="B184" s="28">
        <v>1</v>
      </c>
      <c r="C184" s="29">
        <v>828</v>
      </c>
      <c r="D184" s="28" t="s">
        <v>242</v>
      </c>
      <c r="E184" s="36" t="str">
        <f>VLOOKUP(C184,[1]Sheet1!$C:$D,2,0)</f>
        <v/>
      </c>
      <c r="F184" s="37" t="str">
        <f>VLOOKUP(C184,[1]Sheet1!$C:$E,3,0)</f>
        <v/>
      </c>
      <c r="G184" s="36" t="str">
        <f>VLOOKUP(C184,[1]Sheet1!$C:$F,4,0)</f>
        <v/>
      </c>
      <c r="H184" s="36" t="str">
        <f>VLOOKUP(C184,[1]Sheet1!$C:$G,5,0)</f>
        <v/>
      </c>
    </row>
    <row r="185" spans="2:8" x14ac:dyDescent="0.25">
      <c r="B185" s="28">
        <v>1</v>
      </c>
      <c r="C185" s="29">
        <v>373</v>
      </c>
      <c r="D185" s="28" t="s">
        <v>243</v>
      </c>
      <c r="E185" s="36" t="str">
        <f>VLOOKUP(C185,[1]Sheet1!$C:$D,2,0)</f>
        <v/>
      </c>
      <c r="F185" s="37" t="str">
        <f>VLOOKUP(C185,[1]Sheet1!$C:$E,3,0)</f>
        <v/>
      </c>
      <c r="G185" s="36" t="str">
        <f>VLOOKUP(C185,[1]Sheet1!$C:$F,4,0)</f>
        <v/>
      </c>
      <c r="H185" s="36" t="str">
        <f>VLOOKUP(C185,[1]Sheet1!$C:$G,5,0)</f>
        <v/>
      </c>
    </row>
    <row r="186" spans="2:8" x14ac:dyDescent="0.25">
      <c r="B186" s="28">
        <v>1</v>
      </c>
      <c r="C186" s="29">
        <v>302</v>
      </c>
      <c r="D186" s="28" t="s">
        <v>244</v>
      </c>
      <c r="E186" s="36" t="str">
        <f>VLOOKUP(C186,[1]Sheet1!$C:$D,2,0)</f>
        <v/>
      </c>
      <c r="F186" s="37">
        <f>VLOOKUP(C186,[1]Sheet1!$C:$E,3,0)</f>
        <v>377.76</v>
      </c>
      <c r="G186" s="36" t="str">
        <f>VLOOKUP(C186,[1]Sheet1!$C:$F,4,0)</f>
        <v/>
      </c>
      <c r="H186" s="36" t="str">
        <f>VLOOKUP(C186,[1]Sheet1!$C:$G,5,0)</f>
        <v/>
      </c>
    </row>
    <row r="187" spans="2:8" x14ac:dyDescent="0.25">
      <c r="B187" s="28">
        <v>1</v>
      </c>
      <c r="C187" s="29">
        <v>890</v>
      </c>
      <c r="D187" s="28" t="s">
        <v>245</v>
      </c>
      <c r="E187" s="36" t="str">
        <f>VLOOKUP(C187,[1]Sheet1!$C:$D,2,0)</f>
        <v/>
      </c>
      <c r="F187" s="37" t="str">
        <f>VLOOKUP(C187,[1]Sheet1!$C:$E,3,0)</f>
        <v/>
      </c>
      <c r="G187" s="36" t="str">
        <f>VLOOKUP(C187,[1]Sheet1!$C:$F,4,0)</f>
        <v/>
      </c>
      <c r="H187" s="36" t="str">
        <f>VLOOKUP(C187,[1]Sheet1!$C:$G,5,0)</f>
        <v/>
      </c>
    </row>
    <row r="188" spans="2:8" x14ac:dyDescent="0.25">
      <c r="B188" s="28">
        <v>1</v>
      </c>
      <c r="C188" s="29">
        <v>371</v>
      </c>
      <c r="D188" s="28" t="s">
        <v>246</v>
      </c>
      <c r="E188" s="36">
        <f>VLOOKUP(C188,[1]Sheet1!$C:$D,2,0)</f>
        <v>16.45</v>
      </c>
      <c r="F188" s="37">
        <f>VLOOKUP(C188,[1]Sheet1!$C:$E,3,0)</f>
        <v>164.5</v>
      </c>
      <c r="G188" s="36" t="str">
        <f>VLOOKUP(C188,[1]Sheet1!$C:$F,4,0)</f>
        <v/>
      </c>
      <c r="H188" s="36" t="str">
        <f>VLOOKUP(C188,[1]Sheet1!$C:$G,5,0)</f>
        <v/>
      </c>
    </row>
    <row r="189" spans="2:8" x14ac:dyDescent="0.25">
      <c r="B189" s="28">
        <v>1</v>
      </c>
      <c r="C189" s="29">
        <v>687</v>
      </c>
      <c r="D189" s="28" t="s">
        <v>327</v>
      </c>
      <c r="E189" s="36" t="str">
        <f>VLOOKUP(C189,[1]Sheet1!$C:$D,2,0)</f>
        <v/>
      </c>
      <c r="F189" s="37">
        <f>VLOOKUP(C189,[1]Sheet1!$C:$E,3,0)</f>
        <v>233.61</v>
      </c>
      <c r="G189" s="36">
        <f>VLOOKUP(C189,[1]Sheet1!$C:$F,4,0)</f>
        <v>45</v>
      </c>
      <c r="H189" s="36">
        <f>VLOOKUP(C189,[1]Sheet1!$C:$G,5,0)</f>
        <v>45</v>
      </c>
    </row>
    <row r="190" spans="2:8" x14ac:dyDescent="0.25">
      <c r="B190" s="28">
        <v>1</v>
      </c>
      <c r="C190" s="29">
        <v>428</v>
      </c>
      <c r="D190" s="28" t="s">
        <v>248</v>
      </c>
      <c r="E190" s="36" t="str">
        <f>VLOOKUP(C190,[1]Sheet1!$C:$D,2,0)</f>
        <v/>
      </c>
      <c r="F190" s="37">
        <f>VLOOKUP(C190,[1]Sheet1!$C:$E,3,0)</f>
        <v>164.5</v>
      </c>
      <c r="G190" s="36" t="str">
        <f>VLOOKUP(C190,[1]Sheet1!$C:$F,4,0)</f>
        <v/>
      </c>
      <c r="H190" s="36" t="str">
        <f>VLOOKUP(C190,[1]Sheet1!$C:$G,5,0)</f>
        <v/>
      </c>
    </row>
    <row r="191" spans="2:8" x14ac:dyDescent="0.25">
      <c r="B191" s="28">
        <v>1</v>
      </c>
      <c r="C191" s="29">
        <v>229</v>
      </c>
      <c r="D191" s="28" t="s">
        <v>250</v>
      </c>
      <c r="E191" s="36" t="str">
        <f>VLOOKUP(C191,[1]Sheet1!$C:$D,2,0)</f>
        <v/>
      </c>
      <c r="F191" s="37">
        <f>VLOOKUP(C191,[1]Sheet1!$C:$E,3,0)</f>
        <v>243.37</v>
      </c>
      <c r="G191" s="36" t="str">
        <f>VLOOKUP(C191,[1]Sheet1!$C:$F,4,0)</f>
        <v/>
      </c>
      <c r="H191" s="36">
        <f>VLOOKUP(C191,[1]Sheet1!$C:$G,5,0)</f>
        <v>6.25</v>
      </c>
    </row>
    <row r="192" spans="2:8" x14ac:dyDescent="0.25">
      <c r="B192" s="28">
        <v>1</v>
      </c>
      <c r="C192" s="29">
        <v>1170</v>
      </c>
      <c r="D192" s="28" t="s">
        <v>251</v>
      </c>
      <c r="E192" s="36" t="str">
        <f>VLOOKUP(C192,[1]Sheet1!$C:$D,2,0)</f>
        <v/>
      </c>
      <c r="F192" s="37" t="str">
        <f>VLOOKUP(C192,[1]Sheet1!$C:$E,3,0)</f>
        <v/>
      </c>
      <c r="G192" s="36" t="str">
        <f>VLOOKUP(C192,[1]Sheet1!$C:$F,4,0)</f>
        <v/>
      </c>
      <c r="H192" s="36" t="str">
        <f>VLOOKUP(C192,[1]Sheet1!$C:$G,5,0)</f>
        <v/>
      </c>
    </row>
    <row r="193" spans="2:8" x14ac:dyDescent="0.25">
      <c r="B193" s="28">
        <v>1</v>
      </c>
      <c r="C193" s="29">
        <v>898</v>
      </c>
      <c r="D193" s="28" t="s">
        <v>252</v>
      </c>
      <c r="E193" s="36" t="str">
        <f>VLOOKUP(C193,[1]Sheet1!$C:$D,2,0)</f>
        <v/>
      </c>
      <c r="F193" s="37">
        <f>VLOOKUP(C193,[1]Sheet1!$C:$E,3,0)</f>
        <v>679.77</v>
      </c>
      <c r="G193" s="36" t="str">
        <f>VLOOKUP(C193,[1]Sheet1!$C:$F,4,0)</f>
        <v/>
      </c>
      <c r="H193" s="36" t="str">
        <f>VLOOKUP(C193,[1]Sheet1!$C:$G,5,0)</f>
        <v/>
      </c>
    </row>
    <row r="194" spans="2:8" x14ac:dyDescent="0.25">
      <c r="B194" s="28">
        <v>1</v>
      </c>
      <c r="C194" s="29">
        <v>1243</v>
      </c>
      <c r="D194" s="28" t="s">
        <v>328</v>
      </c>
      <c r="E194" s="36" t="str">
        <f>VLOOKUP(C194,[1]Sheet1!$C:$D,2,0)</f>
        <v/>
      </c>
      <c r="F194" s="37">
        <f>VLOOKUP(C194,[1]Sheet1!$C:$E,3,0)</f>
        <v>287.52</v>
      </c>
      <c r="G194" s="36">
        <f>VLOOKUP(C194,[1]Sheet1!$C:$F,4,0)</f>
        <v>117.5</v>
      </c>
      <c r="H194" s="36">
        <f>VLOOKUP(C194,[1]Sheet1!$C:$G,5,0)</f>
        <v>117.5</v>
      </c>
    </row>
    <row r="195" spans="2:8" x14ac:dyDescent="0.25">
      <c r="B195" s="28">
        <v>1</v>
      </c>
      <c r="C195" s="29">
        <v>357</v>
      </c>
      <c r="D195" s="28" t="s">
        <v>256</v>
      </c>
      <c r="E195" s="36" t="str">
        <f>VLOOKUP(C195,[1]Sheet1!$C:$D,2,0)</f>
        <v/>
      </c>
      <c r="F195" s="37" t="str">
        <f>VLOOKUP(C195,[1]Sheet1!$C:$E,3,0)</f>
        <v/>
      </c>
      <c r="G195" s="36" t="str">
        <f>VLOOKUP(C195,[1]Sheet1!$C:$F,4,0)</f>
        <v/>
      </c>
      <c r="H195" s="36" t="str">
        <f>VLOOKUP(C195,[1]Sheet1!$C:$G,5,0)</f>
        <v/>
      </c>
    </row>
    <row r="196" spans="2:8" x14ac:dyDescent="0.25">
      <c r="B196" s="28">
        <v>1</v>
      </c>
      <c r="C196" s="29">
        <v>891</v>
      </c>
      <c r="D196" s="28" t="s">
        <v>257</v>
      </c>
      <c r="E196" s="36" t="str">
        <f>VLOOKUP(C196,[1]Sheet1!$C:$D,2,0)</f>
        <v/>
      </c>
      <c r="F196" s="37" t="str">
        <f>VLOOKUP(C196,[1]Sheet1!$C:$E,3,0)</f>
        <v/>
      </c>
      <c r="G196" s="36" t="str">
        <f>VLOOKUP(C196,[1]Sheet1!$C:$F,4,0)</f>
        <v/>
      </c>
      <c r="H196" s="36" t="str">
        <f>VLOOKUP(C196,[1]Sheet1!$C:$G,5,0)</f>
        <v/>
      </c>
    </row>
    <row r="197" spans="2:8" x14ac:dyDescent="0.25">
      <c r="B197" s="28">
        <v>1</v>
      </c>
      <c r="C197" s="29">
        <v>285</v>
      </c>
      <c r="D197" s="28" t="s">
        <v>258</v>
      </c>
      <c r="E197" s="36" t="str">
        <f>VLOOKUP(C197,[1]Sheet1!$C:$D,2,0)</f>
        <v/>
      </c>
      <c r="F197" s="37">
        <f>VLOOKUP(C197,[1]Sheet1!$C:$E,3,0)</f>
        <v>133.98000000000002</v>
      </c>
      <c r="G197" s="36" t="str">
        <f>VLOOKUP(C197,[1]Sheet1!$C:$F,4,0)</f>
        <v/>
      </c>
      <c r="H197" s="36" t="str">
        <f>VLOOKUP(C197,[1]Sheet1!$C:$G,5,0)</f>
        <v/>
      </c>
    </row>
    <row r="198" spans="2:8" x14ac:dyDescent="0.25">
      <c r="B198" s="28">
        <v>1</v>
      </c>
      <c r="C198" s="29">
        <v>1352</v>
      </c>
      <c r="D198" s="28" t="s">
        <v>259</v>
      </c>
      <c r="E198" s="36" t="str">
        <f>VLOOKUP(C198,[1]Sheet1!$C:$D,2,0)</f>
        <v/>
      </c>
      <c r="F198" s="37">
        <f>VLOOKUP(C198,[1]Sheet1!$C:$E,3,0)</f>
        <v>114.56</v>
      </c>
      <c r="G198" s="36">
        <f>VLOOKUP(C198,[1]Sheet1!$C:$F,4,0)</f>
        <v>10</v>
      </c>
      <c r="H198" s="36">
        <f>VLOOKUP(C198,[1]Sheet1!$C:$G,5,0)</f>
        <v>10</v>
      </c>
    </row>
    <row r="199" spans="2:8" x14ac:dyDescent="0.25">
      <c r="B199" s="28">
        <v>1</v>
      </c>
      <c r="C199" s="29">
        <v>391</v>
      </c>
      <c r="D199" s="28" t="s">
        <v>260</v>
      </c>
      <c r="E199" s="36" t="str">
        <f>VLOOKUP(C199,[1]Sheet1!$C:$D,2,0)</f>
        <v/>
      </c>
      <c r="F199" s="37" t="str">
        <f>VLOOKUP(C199,[1]Sheet1!$C:$E,3,0)</f>
        <v/>
      </c>
      <c r="G199" s="36" t="str">
        <f>VLOOKUP(C199,[1]Sheet1!$C:$F,4,0)</f>
        <v/>
      </c>
      <c r="H199" s="36" t="str">
        <f>VLOOKUP(C199,[1]Sheet1!$C:$G,5,0)</f>
        <v/>
      </c>
    </row>
    <row r="200" spans="2:8" x14ac:dyDescent="0.25">
      <c r="B200" s="28">
        <v>1</v>
      </c>
      <c r="C200" s="29">
        <v>686</v>
      </c>
      <c r="D200" s="28" t="s">
        <v>261</v>
      </c>
      <c r="E200" s="36" t="str">
        <f>VLOOKUP(C200,[1]Sheet1!$C:$D,2,0)</f>
        <v/>
      </c>
      <c r="F200" s="37">
        <f>VLOOKUP(C200,[1]Sheet1!$C:$E,3,0)</f>
        <v>6481.0700000000006</v>
      </c>
      <c r="G200" s="36">
        <f>VLOOKUP(C200,[1]Sheet1!$C:$F,4,0)</f>
        <v>251.25</v>
      </c>
      <c r="H200" s="36">
        <f>VLOOKUP(C200,[1]Sheet1!$C:$G,5,0)</f>
        <v>272.5</v>
      </c>
    </row>
    <row r="201" spans="2:8" x14ac:dyDescent="0.25">
      <c r="B201" s="28">
        <v>1</v>
      </c>
      <c r="C201" s="29">
        <v>245</v>
      </c>
      <c r="D201" s="28" t="s">
        <v>262</v>
      </c>
      <c r="E201" s="36" t="str">
        <f>VLOOKUP(C201,[1]Sheet1!$C:$D,2,0)</f>
        <v/>
      </c>
      <c r="F201" s="37">
        <f>VLOOKUP(C201,[1]Sheet1!$C:$E,3,0)</f>
        <v>302.39999999999998</v>
      </c>
      <c r="G201" s="36">
        <f>VLOOKUP(C201,[1]Sheet1!$C:$F,4,0)</f>
        <v>2.5</v>
      </c>
      <c r="H201" s="36">
        <f>VLOOKUP(C201,[1]Sheet1!$C:$G,5,0)</f>
        <v>2.5</v>
      </c>
    </row>
    <row r="202" spans="2:8" x14ac:dyDescent="0.25">
      <c r="B202" s="28">
        <v>1</v>
      </c>
      <c r="C202" s="29">
        <v>355</v>
      </c>
      <c r="D202" s="28" t="s">
        <v>263</v>
      </c>
      <c r="E202" s="36" t="str">
        <f>VLOOKUP(C202,[1]Sheet1!$C:$D,2,0)</f>
        <v/>
      </c>
      <c r="F202" s="37">
        <f>VLOOKUP(C202,[1]Sheet1!$C:$E,3,0)</f>
        <v>121.79999999999998</v>
      </c>
      <c r="G202" s="36" t="str">
        <f>VLOOKUP(C202,[1]Sheet1!$C:$F,4,0)</f>
        <v/>
      </c>
      <c r="H202" s="36" t="str">
        <f>VLOOKUP(C202,[1]Sheet1!$C:$G,5,0)</f>
        <v/>
      </c>
    </row>
    <row r="203" spans="2:8" x14ac:dyDescent="0.25">
      <c r="B203" s="28">
        <v>1</v>
      </c>
      <c r="C203" s="28">
        <v>429</v>
      </c>
      <c r="D203" s="28" t="s">
        <v>264</v>
      </c>
      <c r="E203" s="36"/>
      <c r="F203" s="37">
        <f>VLOOKUP(C203,[1]Sheet1!$C:$E,3,0)</f>
        <v>16.45</v>
      </c>
      <c r="G203" s="36"/>
      <c r="H203" s="36"/>
    </row>
    <row r="204" spans="2:8" x14ac:dyDescent="0.25">
      <c r="B204" s="28">
        <v>1</v>
      </c>
      <c r="C204" s="29">
        <v>3861</v>
      </c>
      <c r="D204" s="28" t="s">
        <v>329</v>
      </c>
      <c r="E204" s="36" t="str">
        <f>VLOOKUP(C204,[1]Sheet1!$C:$D,2,0)</f>
        <v/>
      </c>
      <c r="F204" s="37" t="str">
        <f>VLOOKUP(C204,[1]Sheet1!$C:$E,3,0)</f>
        <v/>
      </c>
      <c r="G204" s="36" t="str">
        <f>VLOOKUP(C204,[1]Sheet1!$C:$F,4,0)</f>
        <v/>
      </c>
      <c r="H204" s="36" t="str">
        <f>VLOOKUP(C204,[1]Sheet1!$C:$G,5,0)</f>
        <v/>
      </c>
    </row>
    <row r="205" spans="2:8" x14ac:dyDescent="0.25">
      <c r="B205" s="28">
        <v>1</v>
      </c>
      <c r="C205" s="29">
        <v>1049</v>
      </c>
      <c r="D205" s="28" t="s">
        <v>267</v>
      </c>
      <c r="E205" s="36" t="str">
        <f>VLOOKUP(C205,[1]Sheet1!$C:$D,2,0)</f>
        <v/>
      </c>
      <c r="F205" s="37">
        <f>VLOOKUP(C205,[1]Sheet1!$C:$E,3,0)</f>
        <v>795.62</v>
      </c>
      <c r="G205" s="36">
        <f>VLOOKUP(C205,[1]Sheet1!$C:$F,4,0)</f>
        <v>27.5</v>
      </c>
      <c r="H205" s="36">
        <f>VLOOKUP(C205,[1]Sheet1!$C:$G,5,0)</f>
        <v>27.5</v>
      </c>
    </row>
    <row r="206" spans="2:8" x14ac:dyDescent="0.25">
      <c r="B206" s="28">
        <v>1</v>
      </c>
      <c r="C206" s="29">
        <v>599</v>
      </c>
      <c r="D206" s="28" t="s">
        <v>268</v>
      </c>
      <c r="E206" s="36" t="str">
        <f>VLOOKUP(C206,[1]Sheet1!$C:$D,2,0)</f>
        <v/>
      </c>
      <c r="F206" s="37" t="str">
        <f>VLOOKUP(C206,[1]Sheet1!$C:$E,3,0)</f>
        <v/>
      </c>
      <c r="G206" s="36" t="str">
        <f>VLOOKUP(C206,[1]Sheet1!$C:$F,4,0)</f>
        <v/>
      </c>
      <c r="H206" s="36" t="str">
        <f>VLOOKUP(C206,[1]Sheet1!$C:$G,5,0)</f>
        <v/>
      </c>
    </row>
    <row r="207" spans="2:8" x14ac:dyDescent="0.25">
      <c r="B207" s="28">
        <v>1</v>
      </c>
      <c r="C207" s="29">
        <v>436</v>
      </c>
      <c r="D207" s="28" t="s">
        <v>269</v>
      </c>
      <c r="E207" s="36" t="str">
        <f>VLOOKUP(C207,[1]Sheet1!$C:$D,2,0)</f>
        <v/>
      </c>
      <c r="F207" s="37" t="str">
        <f>VLOOKUP(C207,[1]Sheet1!$C:$E,3,0)</f>
        <v/>
      </c>
      <c r="G207" s="36">
        <f>VLOOKUP(C207,[1]Sheet1!$C:$F,4,0)</f>
        <v>51.25</v>
      </c>
      <c r="H207" s="36">
        <f>VLOOKUP(C207,[1]Sheet1!$C:$G,5,0)</f>
        <v>51.25</v>
      </c>
    </row>
    <row r="208" spans="2:8" x14ac:dyDescent="0.25">
      <c r="B208" s="28">
        <v>1</v>
      </c>
      <c r="C208" s="29">
        <v>372</v>
      </c>
      <c r="D208" s="28" t="s">
        <v>270</v>
      </c>
      <c r="E208" s="36" t="str">
        <f>VLOOKUP(C208,[1]Sheet1!$C:$D,2,0)</f>
        <v/>
      </c>
      <c r="F208" s="37" t="str">
        <f>VLOOKUP(C208,[1]Sheet1!$C:$E,3,0)</f>
        <v/>
      </c>
      <c r="G208" s="36" t="str">
        <f>VLOOKUP(C208,[1]Sheet1!$C:$F,4,0)</f>
        <v/>
      </c>
      <c r="H208" s="36" t="str">
        <f>VLOOKUP(C208,[1]Sheet1!$C:$G,5,0)</f>
        <v/>
      </c>
    </row>
    <row r="209" spans="2:8" x14ac:dyDescent="0.25">
      <c r="B209" s="28">
        <v>1</v>
      </c>
      <c r="C209" s="29">
        <v>253</v>
      </c>
      <c r="D209" s="28" t="s">
        <v>271</v>
      </c>
      <c r="E209" s="36">
        <f>VLOOKUP(C209,[1]Sheet1!$C:$D,2,0)</f>
        <v>257.57</v>
      </c>
      <c r="F209" s="37">
        <f>VLOOKUP(C209,[1]Sheet1!$C:$E,3,0)</f>
        <v>6567.26</v>
      </c>
      <c r="G209" s="36">
        <f>VLOOKUP(C209,[1]Sheet1!$C:$F,4,0)</f>
        <v>1190</v>
      </c>
      <c r="H209" s="36">
        <f>VLOOKUP(C209,[1]Sheet1!$C:$G,5,0)</f>
        <v>1157.5</v>
      </c>
    </row>
    <row r="210" spans="2:8" x14ac:dyDescent="0.25">
      <c r="B210" s="28">
        <v>1</v>
      </c>
      <c r="C210" s="29">
        <v>1658</v>
      </c>
      <c r="D210" s="28" t="s">
        <v>331</v>
      </c>
      <c r="E210" s="36" t="str">
        <f>VLOOKUP(C210,[1]Sheet1!$C:$D,2,0)</f>
        <v/>
      </c>
      <c r="F210" s="37">
        <f>VLOOKUP(C210,[1]Sheet1!$C:$E,3,0)</f>
        <v>212.25</v>
      </c>
      <c r="G210" s="36" t="str">
        <f>VLOOKUP(C210,[1]Sheet1!$C:$F,4,0)</f>
        <v/>
      </c>
      <c r="H210" s="36" t="str">
        <f>VLOOKUP(C210,[1]Sheet1!$C:$G,5,0)</f>
        <v/>
      </c>
    </row>
    <row r="211" spans="2:8" x14ac:dyDescent="0.25">
      <c r="B211" s="28">
        <v>1</v>
      </c>
      <c r="C211" s="29">
        <v>1221</v>
      </c>
      <c r="D211" s="28" t="s">
        <v>332</v>
      </c>
      <c r="E211" s="36" t="str">
        <f>VLOOKUP(C211,[1]Sheet1!$C:$D,2,0)</f>
        <v/>
      </c>
      <c r="F211" s="37" t="str">
        <f>VLOOKUP(C211,[1]Sheet1!$C:$E,3,0)</f>
        <v/>
      </c>
      <c r="G211" s="36" t="str">
        <f>VLOOKUP(C211,[1]Sheet1!$C:$F,4,0)</f>
        <v/>
      </c>
      <c r="H211" s="36" t="str">
        <f>VLOOKUP(C211,[1]Sheet1!$C:$G,5,0)</f>
        <v/>
      </c>
    </row>
    <row r="212" spans="2:8" x14ac:dyDescent="0.25">
      <c r="B212" s="28">
        <v>1</v>
      </c>
      <c r="C212" s="28">
        <v>99</v>
      </c>
      <c r="D212" s="28" t="s">
        <v>355</v>
      </c>
      <c r="E212" s="36" t="str">
        <f>VLOOKUP(C212,[1]Sheet1!$C:$D,2,0)</f>
        <v/>
      </c>
      <c r="F212" s="37">
        <f>VLOOKUP(C212,[1]Sheet1!$C:$E,3,0)</f>
        <v>109.62000000000002</v>
      </c>
      <c r="G212" s="36"/>
      <c r="H212" s="36"/>
    </row>
    <row r="213" spans="2:8" x14ac:dyDescent="0.25">
      <c r="B213" s="28">
        <v>1</v>
      </c>
      <c r="C213" s="29">
        <v>224</v>
      </c>
      <c r="D213" s="28" t="s">
        <v>333</v>
      </c>
      <c r="E213" s="36" t="str">
        <f>VLOOKUP(C213,[1]Sheet1!$C:$D,2,0)</f>
        <v/>
      </c>
      <c r="F213" s="37" t="str">
        <f>VLOOKUP(C213,[1]Sheet1!$C:$E,3,0)</f>
        <v/>
      </c>
      <c r="G213" s="36" t="str">
        <f>VLOOKUP(C213,[1]Sheet1!$C:$F,4,0)</f>
        <v/>
      </c>
      <c r="H213" s="36">
        <f>VLOOKUP(C213,[1]Sheet1!$C:$G,5,0)</f>
        <v>62.499999999999993</v>
      </c>
    </row>
    <row r="214" spans="2:8" x14ac:dyDescent="0.25">
      <c r="B214" s="28">
        <v>1</v>
      </c>
      <c r="C214" s="29">
        <v>670</v>
      </c>
      <c r="D214" s="28" t="s">
        <v>278</v>
      </c>
      <c r="E214" s="36" t="str">
        <f>VLOOKUP(C214,[1]Sheet1!$C:$D,2,0)</f>
        <v/>
      </c>
      <c r="F214" s="37" t="str">
        <f>VLOOKUP(C214,[1]Sheet1!$C:$E,3,0)</f>
        <v/>
      </c>
      <c r="G214" s="36" t="str">
        <f>VLOOKUP(C214,[1]Sheet1!$C:$F,4,0)</f>
        <v/>
      </c>
      <c r="H214" s="36" t="str">
        <f>VLOOKUP(C214,[1]Sheet1!$C:$G,5,0)</f>
        <v/>
      </c>
    </row>
    <row r="215" spans="2:8" x14ac:dyDescent="0.25">
      <c r="B215" s="28">
        <v>1</v>
      </c>
      <c r="C215" s="29">
        <v>789</v>
      </c>
      <c r="D215" s="28" t="s">
        <v>280</v>
      </c>
      <c r="E215" s="36" t="str">
        <f>VLOOKUP(C215,[1]Sheet1!$C:$D,2,0)</f>
        <v/>
      </c>
      <c r="F215" s="37" t="str">
        <f>VLOOKUP(C215,[1]Sheet1!$C:$E,3,0)</f>
        <v/>
      </c>
      <c r="G215" s="36" t="str">
        <f>VLOOKUP(C215,[1]Sheet1!$C:$F,4,0)</f>
        <v/>
      </c>
      <c r="H215" s="36" t="str">
        <f>VLOOKUP(C215,[1]Sheet1!$C:$G,5,0)</f>
        <v/>
      </c>
    </row>
    <row r="216" spans="2:8" x14ac:dyDescent="0.25">
      <c r="B216" s="28">
        <v>1</v>
      </c>
      <c r="C216" s="29">
        <v>228</v>
      </c>
      <c r="D216" s="28" t="s">
        <v>281</v>
      </c>
      <c r="E216" s="36" t="str">
        <f>VLOOKUP(C216,[1]Sheet1!$C:$D,2,0)</f>
        <v/>
      </c>
      <c r="F216" s="37" t="str">
        <f>VLOOKUP(C216,[1]Sheet1!$C:$E,3,0)</f>
        <v/>
      </c>
      <c r="G216" s="36" t="str">
        <f>VLOOKUP(C216,[1]Sheet1!$C:$F,4,0)</f>
        <v/>
      </c>
      <c r="H216" s="36" t="str">
        <f>VLOOKUP(C216,[1]Sheet1!$C:$G,5,0)</f>
        <v/>
      </c>
    </row>
    <row r="217" spans="2:8" x14ac:dyDescent="0.25">
      <c r="B217" s="28">
        <v>1</v>
      </c>
      <c r="C217" s="29">
        <v>100</v>
      </c>
      <c r="D217" s="28" t="s">
        <v>282</v>
      </c>
      <c r="E217" s="36" t="str">
        <f>VLOOKUP(C217,[1]Sheet1!$C:$D,2,0)</f>
        <v/>
      </c>
      <c r="F217" s="37">
        <f>VLOOKUP(C217,[1]Sheet1!$C:$E,3,0)</f>
        <v>158.34</v>
      </c>
      <c r="G217" s="36" t="str">
        <f>VLOOKUP(C217,[1]Sheet1!$C:$F,4,0)</f>
        <v/>
      </c>
      <c r="H217" s="36" t="str">
        <f>VLOOKUP(C217,[1]Sheet1!$C:$G,5,0)</f>
        <v/>
      </c>
    </row>
    <row r="218" spans="2:8" x14ac:dyDescent="0.25">
      <c r="B218" s="28">
        <v>1</v>
      </c>
      <c r="C218" s="29">
        <v>339</v>
      </c>
      <c r="D218" s="28" t="s">
        <v>283</v>
      </c>
      <c r="E218" s="36" t="str">
        <f>VLOOKUP(C218,[1]Sheet1!$C:$D,2,0)</f>
        <v/>
      </c>
      <c r="F218" s="37" t="str">
        <f>VLOOKUP(C218,[1]Sheet1!$C:$E,3,0)</f>
        <v/>
      </c>
      <c r="G218" s="36">
        <f>VLOOKUP(C218,[1]Sheet1!$C:$F,4,0)</f>
        <v>-177.5</v>
      </c>
      <c r="H218" s="36" t="str">
        <f>VLOOKUP(C218,[1]Sheet1!$C:$G,5,0)</f>
        <v/>
      </c>
    </row>
    <row r="219" spans="2:8" x14ac:dyDescent="0.25">
      <c r="B219" s="28">
        <v>1</v>
      </c>
      <c r="C219" s="29">
        <v>899</v>
      </c>
      <c r="D219" s="28" t="s">
        <v>285</v>
      </c>
      <c r="E219" s="36" t="str">
        <f>VLOOKUP(C219,[1]Sheet1!$C:$D,2,0)</f>
        <v/>
      </c>
      <c r="F219" s="37">
        <f>VLOOKUP(C219,[1]Sheet1!$C:$E,3,0)</f>
        <v>164.5</v>
      </c>
      <c r="G219" s="36" t="str">
        <f>VLOOKUP(C219,[1]Sheet1!$C:$F,4,0)</f>
        <v/>
      </c>
      <c r="H219" s="36" t="str">
        <f>VLOOKUP(C219,[1]Sheet1!$C:$G,5,0)</f>
        <v/>
      </c>
    </row>
    <row r="220" spans="2:8" x14ac:dyDescent="0.25">
      <c r="B220" s="28">
        <v>1</v>
      </c>
      <c r="C220" s="29">
        <v>790</v>
      </c>
      <c r="D220" s="28" t="s">
        <v>287</v>
      </c>
      <c r="E220" s="36" t="str">
        <f>VLOOKUP(C220,[1]Sheet1!$C:$D,2,0)</f>
        <v/>
      </c>
      <c r="F220" s="37" t="str">
        <f>VLOOKUP(C220,[1]Sheet1!$C:$E,3,0)</f>
        <v/>
      </c>
      <c r="G220" s="36" t="str">
        <f>VLOOKUP(C220,[1]Sheet1!$C:$F,4,0)</f>
        <v/>
      </c>
      <c r="H220" s="36" t="str">
        <f>VLOOKUP(C220,[1]Sheet1!$C:$G,5,0)</f>
        <v/>
      </c>
    </row>
    <row r="221" spans="2:8" x14ac:dyDescent="0.25">
      <c r="B221" s="28">
        <v>1</v>
      </c>
      <c r="C221" s="29">
        <v>1032</v>
      </c>
      <c r="D221" s="28" t="s">
        <v>288</v>
      </c>
      <c r="E221" s="36" t="str">
        <f>VLOOKUP(C221,[1]Sheet1!$C:$D,2,0)</f>
        <v/>
      </c>
      <c r="F221" s="37">
        <f>VLOOKUP(C221,[1]Sheet1!$C:$E,3,0)</f>
        <v>2152.64</v>
      </c>
      <c r="G221" s="36">
        <f>VLOOKUP(C221,[1]Sheet1!$C:$F,4,0)</f>
        <v>196.25</v>
      </c>
      <c r="H221" s="36">
        <f>VLOOKUP(C221,[1]Sheet1!$C:$G,5,0)</f>
        <v>196.25</v>
      </c>
    </row>
    <row r="222" spans="2:8" x14ac:dyDescent="0.25">
      <c r="B222" s="28">
        <v>1</v>
      </c>
      <c r="C222" s="29">
        <v>431</v>
      </c>
      <c r="D222" s="28" t="s">
        <v>289</v>
      </c>
      <c r="E222" s="36" t="str">
        <f>VLOOKUP(C222,[1]Sheet1!$C:$D,2,0)</f>
        <v/>
      </c>
      <c r="F222" s="37">
        <f>VLOOKUP(C222,[1]Sheet1!$C:$E,3,0)</f>
        <v>1268.2199999999998</v>
      </c>
      <c r="G222" s="36" t="str">
        <f>VLOOKUP(C222,[1]Sheet1!$C:$F,4,0)</f>
        <v/>
      </c>
      <c r="H222" s="36" t="str">
        <f>VLOOKUP(C222,[1]Sheet1!$C:$G,5,0)</f>
        <v/>
      </c>
    </row>
    <row r="223" spans="2:8" x14ac:dyDescent="0.25">
      <c r="B223" s="28">
        <v>1</v>
      </c>
      <c r="C223" s="29">
        <v>432</v>
      </c>
      <c r="D223" s="28" t="s">
        <v>290</v>
      </c>
      <c r="E223" s="36" t="str">
        <f>VLOOKUP(C223,[1]Sheet1!$C:$D,2,0)</f>
        <v/>
      </c>
      <c r="F223" s="37">
        <f>VLOOKUP(C223,[1]Sheet1!$C:$E,3,0)</f>
        <v>114.56</v>
      </c>
      <c r="G223" s="36">
        <f>VLOOKUP(C223,[1]Sheet1!$C:$F,4,0)</f>
        <v>3.75</v>
      </c>
      <c r="H223" s="36">
        <f>VLOOKUP(C223,[1]Sheet1!$C:$G,5,0)</f>
        <v>7.5</v>
      </c>
    </row>
    <row r="224" spans="2:8" x14ac:dyDescent="0.25">
      <c r="B224" s="28">
        <v>1</v>
      </c>
      <c r="C224" s="29">
        <v>587</v>
      </c>
      <c r="D224" s="28" t="s">
        <v>291</v>
      </c>
      <c r="E224" s="36" t="str">
        <f>VLOOKUP(C224,[1]Sheet1!$C:$D,2,0)</f>
        <v/>
      </c>
      <c r="F224" s="37">
        <f>VLOOKUP(C224,[1]Sheet1!$C:$E,3,0)</f>
        <v>449.25</v>
      </c>
      <c r="G224" s="36" t="str">
        <f>VLOOKUP(C224,[1]Sheet1!$C:$F,4,0)</f>
        <v/>
      </c>
      <c r="H224" s="36" t="str">
        <f>VLOOKUP(C224,[1]Sheet1!$C:$G,5,0)</f>
        <v/>
      </c>
    </row>
    <row r="225" spans="2:9" x14ac:dyDescent="0.25">
      <c r="B225" s="28">
        <v>1</v>
      </c>
      <c r="C225" s="29">
        <v>392</v>
      </c>
      <c r="D225" s="28" t="s">
        <v>292</v>
      </c>
      <c r="E225" s="36" t="str">
        <f>VLOOKUP(C225,[1]Sheet1!$C:$D,2,0)</f>
        <v/>
      </c>
      <c r="F225" s="37">
        <f>VLOOKUP(C225,[1]Sheet1!$C:$E,3,0)</f>
        <v>572.25000000000011</v>
      </c>
      <c r="G225" s="36" t="str">
        <f>VLOOKUP(C225,[1]Sheet1!$C:$F,4,0)</f>
        <v/>
      </c>
      <c r="H225" s="36" t="str">
        <f>VLOOKUP(C225,[1]Sheet1!$C:$G,5,0)</f>
        <v/>
      </c>
    </row>
    <row r="226" spans="2:9" x14ac:dyDescent="0.25">
      <c r="B226" s="28">
        <v>1</v>
      </c>
      <c r="C226" s="29">
        <v>205</v>
      </c>
      <c r="D226" s="28" t="s">
        <v>335</v>
      </c>
      <c r="E226" s="36" t="str">
        <f>VLOOKUP(C226,[1]Sheet1!$C:$D,2,0)</f>
        <v/>
      </c>
      <c r="F226" s="37" t="str">
        <f>VLOOKUP(C226,[1]Sheet1!$C:$E,3,0)</f>
        <v/>
      </c>
      <c r="G226" s="36" t="str">
        <f>VLOOKUP(C226,[1]Sheet1!$C:$F,4,0)</f>
        <v/>
      </c>
      <c r="H226" s="36" t="str">
        <f>VLOOKUP(C226,[1]Sheet1!$C:$G,5,0)</f>
        <v/>
      </c>
    </row>
    <row r="227" spans="2:9" x14ac:dyDescent="0.25">
      <c r="B227" s="28"/>
      <c r="C227" s="28"/>
      <c r="D227" s="28"/>
      <c r="E227" s="36"/>
      <c r="F227" s="37"/>
      <c r="G227" s="36"/>
      <c r="H227" s="36"/>
    </row>
    <row r="228" spans="2:9" x14ac:dyDescent="0.25">
      <c r="B228" s="28"/>
      <c r="C228" s="28"/>
      <c r="D228" s="28"/>
      <c r="E228" s="36"/>
      <c r="F228" s="37"/>
      <c r="G228" s="36"/>
      <c r="H228" s="36"/>
    </row>
    <row r="229" spans="2:9" x14ac:dyDescent="0.25">
      <c r="B229" s="28"/>
      <c r="C229" s="28"/>
      <c r="D229" s="28"/>
      <c r="E229" s="36"/>
      <c r="F229" s="37"/>
      <c r="G229" s="36"/>
      <c r="H229" s="36"/>
    </row>
    <row r="230" spans="2:9" x14ac:dyDescent="0.25">
      <c r="B230" s="28"/>
      <c r="C230" s="28"/>
      <c r="D230" s="28"/>
      <c r="E230" s="36"/>
      <c r="F230" s="37"/>
      <c r="G230" s="36"/>
      <c r="H230" s="36"/>
    </row>
    <row r="232" spans="2:9" x14ac:dyDescent="0.25">
      <c r="D232" s="38" t="s">
        <v>294</v>
      </c>
      <c r="E232" s="39">
        <f>SUM(E9:E226)</f>
        <v>30644.53</v>
      </c>
      <c r="F232" s="39">
        <f>SUM(F10:F225)</f>
        <v>188103.39999999991</v>
      </c>
      <c r="G232" s="39">
        <f>SUM(G9:G225)</f>
        <v>21993.75</v>
      </c>
      <c r="H232" s="39">
        <f>SUM(H9:H226)</f>
        <v>11138.650000000001</v>
      </c>
      <c r="I232" s="41"/>
    </row>
    <row r="235" spans="2:9" x14ac:dyDescent="0.25">
      <c r="E235" s="41"/>
      <c r="F235" s="41"/>
      <c r="G235" s="41"/>
      <c r="H235" s="41"/>
    </row>
    <row r="236" spans="2:9" x14ac:dyDescent="0.25">
      <c r="E236" s="41"/>
      <c r="F236" s="41"/>
      <c r="G236" s="41"/>
      <c r="H236" s="41"/>
    </row>
    <row r="237" spans="2:9" x14ac:dyDescent="0.25">
      <c r="E237" s="41"/>
      <c r="F237" s="41"/>
      <c r="G237" s="41"/>
      <c r="H237" s="41"/>
    </row>
    <row r="238" spans="2:9" x14ac:dyDescent="0.25">
      <c r="D238" s="42"/>
      <c r="E238" s="43"/>
      <c r="F238" s="43"/>
      <c r="G238" s="43"/>
      <c r="H238" s="43"/>
    </row>
    <row r="240" spans="2:9" x14ac:dyDescent="0.25">
      <c r="E240" s="44"/>
    </row>
    <row r="241" spans="5:5" x14ac:dyDescent="0.25">
      <c r="E241" s="44"/>
    </row>
    <row r="242" spans="5:5" x14ac:dyDescent="0.25">
      <c r="E242" s="44"/>
    </row>
    <row r="244" spans="5:5" x14ac:dyDescent="0.25">
      <c r="E244" s="44"/>
    </row>
    <row r="245" spans="5:5" x14ac:dyDescent="0.25">
      <c r="E245" s="44"/>
    </row>
    <row r="246" spans="5:5" x14ac:dyDescent="0.25">
      <c r="E246" s="44"/>
    </row>
  </sheetData>
  <autoFilter ref="B9:H230" xr:uid="{E7F73D12-A6C5-43DC-B11E-7873B8C55B0F}"/>
  <mergeCells count="1">
    <mergeCell ref="B6:E7"/>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F2BFE-8F8C-4CFC-B0A7-94985638390E}">
  <dimension ref="B1:I246"/>
  <sheetViews>
    <sheetView topLeftCell="A205" zoomScaleNormal="100" workbookViewId="0">
      <selection activeCell="H14" sqref="H14"/>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9" width="9.42578125" style="17" bestFit="1" customWidth="1"/>
    <col min="10" max="16384" width="8.85546875" style="17"/>
  </cols>
  <sheetData>
    <row r="1" spans="2:9" ht="5.0999999999999996" customHeight="1" thickBot="1" x14ac:dyDescent="0.3"/>
    <row r="2" spans="2:9" ht="15.75" thickBot="1" x14ac:dyDescent="0.3">
      <c r="B2" s="19" t="s">
        <v>0</v>
      </c>
      <c r="C2" s="20" t="s">
        <v>1</v>
      </c>
    </row>
    <row r="3" spans="2:9" ht="15.75" thickBot="1" x14ac:dyDescent="0.3">
      <c r="B3" s="21" t="s">
        <v>2</v>
      </c>
      <c r="C3" s="20" t="s">
        <v>352</v>
      </c>
    </row>
    <row r="4" spans="2:9" ht="15.75" thickBot="1" x14ac:dyDescent="0.3">
      <c r="B4" s="21" t="s">
        <v>4</v>
      </c>
      <c r="C4" s="22" t="s">
        <v>357</v>
      </c>
    </row>
    <row r="6" spans="2:9" ht="15" customHeight="1" x14ac:dyDescent="0.25">
      <c r="B6" s="61" t="s">
        <v>339</v>
      </c>
      <c r="C6" s="62"/>
      <c r="D6" s="62"/>
      <c r="E6" s="63"/>
      <c r="F6" s="23"/>
      <c r="G6" s="23"/>
      <c r="H6" s="23"/>
    </row>
    <row r="7" spans="2:9" x14ac:dyDescent="0.25">
      <c r="B7" s="64"/>
      <c r="C7" s="65"/>
      <c r="D7" s="65"/>
      <c r="E7" s="66"/>
      <c r="F7" s="23"/>
      <c r="G7" s="23"/>
      <c r="H7" s="23"/>
    </row>
    <row r="8" spans="2:9" x14ac:dyDescent="0.25">
      <c r="B8" s="24"/>
      <c r="C8" s="25"/>
      <c r="D8" s="24"/>
      <c r="E8" s="24"/>
      <c r="F8" s="24"/>
      <c r="G8" s="24"/>
      <c r="H8" s="24"/>
    </row>
    <row r="9" spans="2:9" x14ac:dyDescent="0.25">
      <c r="B9" s="26" t="s">
        <v>6</v>
      </c>
      <c r="C9" s="27" t="s">
        <v>7</v>
      </c>
      <c r="D9" s="26" t="s">
        <v>8</v>
      </c>
      <c r="E9" s="26" t="s">
        <v>9</v>
      </c>
      <c r="F9" s="26" t="s">
        <v>10</v>
      </c>
      <c r="G9" s="26" t="s">
        <v>11</v>
      </c>
      <c r="H9" s="26" t="s">
        <v>12</v>
      </c>
    </row>
    <row r="10" spans="2:9" x14ac:dyDescent="0.25">
      <c r="B10" s="28">
        <v>1</v>
      </c>
      <c r="C10" s="29">
        <v>579</v>
      </c>
      <c r="D10" s="28" t="s">
        <v>16</v>
      </c>
      <c r="E10" s="36" t="str">
        <f>VLOOKUP(C10,[2]Export!$B:$D,3,0)</f>
        <v/>
      </c>
      <c r="F10" s="37" t="str">
        <f>VLOOKUP(C10,[2]Export!$B:$E,4,0)</f>
        <v/>
      </c>
      <c r="G10" s="36" t="str">
        <f>VLOOKUP(C10,[2]Export!$B:$F,5,0)</f>
        <v/>
      </c>
      <c r="H10" s="36" t="str">
        <f>VLOOKUP(C10,[2]Export!$B:$H,6,0)</f>
        <v/>
      </c>
      <c r="I10" s="45"/>
    </row>
    <row r="11" spans="2:9" x14ac:dyDescent="0.25">
      <c r="B11" s="28">
        <v>1</v>
      </c>
      <c r="C11" s="29">
        <v>251</v>
      </c>
      <c r="D11" s="28" t="s">
        <v>296</v>
      </c>
      <c r="E11" s="36" t="str">
        <f>VLOOKUP(C11,[2]Export!$B:$D,3,0)</f>
        <v/>
      </c>
      <c r="F11" s="37" t="str">
        <f>VLOOKUP(C11,[2]Export!$B:$E,4,0)</f>
        <v/>
      </c>
      <c r="G11" s="36" t="str">
        <f>VLOOKUP(C11,[2]Export!$B:$F,5,0)</f>
        <v/>
      </c>
      <c r="H11" s="36" t="str">
        <f>VLOOKUP(C11,[2]Export!$B:$H,6,0)</f>
        <v/>
      </c>
    </row>
    <row r="12" spans="2:9" x14ac:dyDescent="0.25">
      <c r="B12" s="28">
        <v>1</v>
      </c>
      <c r="C12" s="29">
        <v>247</v>
      </c>
      <c r="D12" s="28" t="s">
        <v>296</v>
      </c>
      <c r="E12" s="36" t="str">
        <f>VLOOKUP(C12,[2]Export!$B:$D,3,0)</f>
        <v/>
      </c>
      <c r="F12" s="37">
        <f>VLOOKUP(C12,[2]Export!$B:$E,4,0)</f>
        <v>2389.2399999999998</v>
      </c>
      <c r="G12" s="36" t="str">
        <f>VLOOKUP(C12,[2]Export!$B:$F,5,0)</f>
        <v/>
      </c>
      <c r="H12" s="36">
        <f>VLOOKUP(C12,[2]Export!$B:$H,6,0)</f>
        <v>550</v>
      </c>
    </row>
    <row r="13" spans="2:9" x14ac:dyDescent="0.25">
      <c r="B13" s="28">
        <v>1</v>
      </c>
      <c r="C13" s="29">
        <v>901</v>
      </c>
      <c r="D13" s="28" t="s">
        <v>19</v>
      </c>
      <c r="E13" s="36" t="str">
        <f>VLOOKUP(C13,[2]Export!$B:$D,3,0)</f>
        <v/>
      </c>
      <c r="F13" s="37" t="str">
        <f>VLOOKUP(C13,[2]Export!$B:$E,4,0)</f>
        <v/>
      </c>
      <c r="G13" s="36" t="str">
        <f>VLOOKUP(C13,[2]Export!$B:$F,5,0)</f>
        <v/>
      </c>
      <c r="H13" s="36" t="str">
        <f>VLOOKUP(C13,[2]Export!$B:$H,6,0)</f>
        <v/>
      </c>
    </row>
    <row r="14" spans="2:9" x14ac:dyDescent="0.25">
      <c r="B14" s="28">
        <v>1</v>
      </c>
      <c r="C14" s="29">
        <v>195</v>
      </c>
      <c r="D14" s="28" t="s">
        <v>20</v>
      </c>
      <c r="E14" s="36" t="str">
        <f>VLOOKUP(C14,[2]Export!$B:$D,3,0)</f>
        <v/>
      </c>
      <c r="F14" s="37" t="str">
        <f>VLOOKUP(C14,[2]Export!$B:$E,4,0)</f>
        <v/>
      </c>
      <c r="G14" s="36" t="str">
        <f>VLOOKUP(C14,[2]Export!$B:$F,5,0)</f>
        <v/>
      </c>
      <c r="H14" s="36" t="str">
        <f>VLOOKUP(C14,[2]Export!$B:$H,6,0)</f>
        <v/>
      </c>
    </row>
    <row r="15" spans="2:9" x14ac:dyDescent="0.25">
      <c r="B15" s="28">
        <v>1</v>
      </c>
      <c r="C15" s="29">
        <v>663</v>
      </c>
      <c r="D15" s="28" t="s">
        <v>21</v>
      </c>
      <c r="E15" s="36" t="str">
        <f>VLOOKUP(C15,[2]Export!$B:$D,3,0)</f>
        <v/>
      </c>
      <c r="F15" s="37">
        <f>VLOOKUP(C15,[2]Export!$B:$E,4,0)</f>
        <v>959.5</v>
      </c>
      <c r="G15" s="36" t="str">
        <f>VLOOKUP(C15,[2]Export!$B:$F,5,0)</f>
        <v/>
      </c>
      <c r="H15" s="36" t="str">
        <f>VLOOKUP(C15,[2]Export!$B:$H,6,0)</f>
        <v/>
      </c>
    </row>
    <row r="16" spans="2:9" x14ac:dyDescent="0.25">
      <c r="B16" s="28">
        <v>1</v>
      </c>
      <c r="C16" s="29">
        <v>196</v>
      </c>
      <c r="D16" s="28" t="s">
        <v>23</v>
      </c>
      <c r="E16" s="36" t="str">
        <f>VLOOKUP(C16,[2]Export!$B:$D,3,0)</f>
        <v/>
      </c>
      <c r="F16" s="37">
        <f>VLOOKUP(C16,[2]Export!$B:$E,4,0)</f>
        <v>6241.38</v>
      </c>
      <c r="G16" s="36" t="str">
        <f>VLOOKUP(C16,[2]Export!$B:$F,5,0)</f>
        <v/>
      </c>
      <c r="H16" s="36">
        <f>VLOOKUP(C16,[2]Export!$B:$H,6,0)</f>
        <v>5093.75</v>
      </c>
    </row>
    <row r="17" spans="2:8" x14ac:dyDescent="0.25">
      <c r="B17" s="28">
        <v>1</v>
      </c>
      <c r="C17" s="29">
        <v>261</v>
      </c>
      <c r="D17" s="28" t="s">
        <v>297</v>
      </c>
      <c r="E17" s="36" t="str">
        <f>VLOOKUP(C17,[2]Export!$B:$D,3,0)</f>
        <v/>
      </c>
      <c r="F17" s="37" t="str">
        <f>VLOOKUP(C17,[2]Export!$B:$E,4,0)</f>
        <v/>
      </c>
      <c r="G17" s="36" t="str">
        <f>VLOOKUP(C17,[2]Export!$B:$F,5,0)</f>
        <v/>
      </c>
      <c r="H17" s="36" t="str">
        <f>VLOOKUP(C17,[2]Export!$B:$H,6,0)</f>
        <v/>
      </c>
    </row>
    <row r="18" spans="2:8" x14ac:dyDescent="0.25">
      <c r="B18" s="28">
        <v>1</v>
      </c>
      <c r="C18" s="29">
        <v>260</v>
      </c>
      <c r="D18" s="28" t="s">
        <v>298</v>
      </c>
      <c r="E18" s="36" t="str">
        <f>VLOOKUP(C18,[2]Export!$B:$D,3,0)</f>
        <v/>
      </c>
      <c r="F18" s="37" t="str">
        <f>VLOOKUP(C18,[2]Export!$B:$E,4,0)</f>
        <v/>
      </c>
      <c r="G18" s="36" t="str">
        <f>VLOOKUP(C18,[2]Export!$B:$F,5,0)</f>
        <v/>
      </c>
      <c r="H18" s="36" t="str">
        <f>VLOOKUP(C18,[2]Export!$B:$H,6,0)</f>
        <v/>
      </c>
    </row>
    <row r="19" spans="2:8" x14ac:dyDescent="0.25">
      <c r="B19" s="28">
        <v>1</v>
      </c>
      <c r="C19" s="29">
        <v>588</v>
      </c>
      <c r="D19" s="28" t="s">
        <v>24</v>
      </c>
      <c r="E19" s="36" t="str">
        <f>VLOOKUP(C19,[2]Export!$B:$D,3,0)</f>
        <v/>
      </c>
      <c r="F19" s="37" t="str">
        <f>VLOOKUP(C19,[2]Export!$B:$E,4,0)</f>
        <v/>
      </c>
      <c r="G19" s="36" t="str">
        <f>VLOOKUP(C19,[2]Export!$B:$F,5,0)</f>
        <v/>
      </c>
      <c r="H19" s="36" t="str">
        <f>VLOOKUP(C19,[2]Export!$B:$H,6,0)</f>
        <v/>
      </c>
    </row>
    <row r="20" spans="2:8" x14ac:dyDescent="0.25">
      <c r="B20" s="28">
        <v>1</v>
      </c>
      <c r="C20" s="29">
        <v>1017</v>
      </c>
      <c r="D20" s="28" t="s">
        <v>27</v>
      </c>
      <c r="E20" s="36" t="str">
        <f>VLOOKUP(C20,[2]Export!$B:$D,3,0)</f>
        <v/>
      </c>
      <c r="F20" s="37" t="str">
        <f>VLOOKUP(C20,[2]Export!$B:$E,4,0)</f>
        <v/>
      </c>
      <c r="G20" s="36" t="str">
        <f>VLOOKUP(C20,[2]Export!$B:$F,5,0)</f>
        <v/>
      </c>
      <c r="H20" s="36" t="str">
        <f>VLOOKUP(C20,[2]Export!$B:$H,6,0)</f>
        <v/>
      </c>
    </row>
    <row r="21" spans="2:8" x14ac:dyDescent="0.25">
      <c r="B21" s="28">
        <v>1</v>
      </c>
      <c r="C21" s="29">
        <v>301</v>
      </c>
      <c r="D21" s="28" t="s">
        <v>28</v>
      </c>
      <c r="E21" s="36" t="str">
        <f>VLOOKUP(C21,[2]Export!$B:$D,3,0)</f>
        <v/>
      </c>
      <c r="F21" s="37" t="str">
        <f>VLOOKUP(C21,[2]Export!$B:$E,4,0)</f>
        <v/>
      </c>
      <c r="G21" s="36" t="str">
        <f>VLOOKUP(C21,[2]Export!$B:$F,5,0)</f>
        <v/>
      </c>
      <c r="H21" s="36" t="str">
        <f>VLOOKUP(C21,[2]Export!$B:$H,6,0)</f>
        <v/>
      </c>
    </row>
    <row r="22" spans="2:8" x14ac:dyDescent="0.25">
      <c r="B22" s="28">
        <v>1</v>
      </c>
      <c r="C22" s="54">
        <v>331</v>
      </c>
      <c r="D22" s="54" t="s">
        <v>29</v>
      </c>
      <c r="E22" s="36" t="str">
        <f>VLOOKUP(C22,[2]Export!$B:$D,3,0)</f>
        <v/>
      </c>
      <c r="F22" s="37" t="str">
        <f>VLOOKUP(C22,[2]Export!$B:$E,4,0)</f>
        <v/>
      </c>
      <c r="G22" s="36" t="str">
        <f>VLOOKUP(C22,[2]Export!$B:$F,5,0)</f>
        <v/>
      </c>
      <c r="H22" s="36" t="str">
        <f>VLOOKUP(C22,[2]Export!$B:$H,6,0)</f>
        <v/>
      </c>
    </row>
    <row r="23" spans="2:8" x14ac:dyDescent="0.25">
      <c r="B23" s="28">
        <v>1</v>
      </c>
      <c r="C23" s="29">
        <v>791</v>
      </c>
      <c r="D23" s="28" t="s">
        <v>30</v>
      </c>
      <c r="E23" s="36" t="str">
        <f>VLOOKUP(C23,[2]Export!$B:$D,3,0)</f>
        <v/>
      </c>
      <c r="F23" s="37" t="str">
        <f>VLOOKUP(C23,[2]Export!$B:$E,4,0)</f>
        <v/>
      </c>
      <c r="G23" s="36" t="str">
        <f>VLOOKUP(C23,[2]Export!$B:$F,5,0)</f>
        <v/>
      </c>
      <c r="H23" s="36" t="str">
        <f>VLOOKUP(C23,[2]Export!$B:$H,6,0)</f>
        <v/>
      </c>
    </row>
    <row r="24" spans="2:8" x14ac:dyDescent="0.25">
      <c r="B24" s="28">
        <v>1</v>
      </c>
      <c r="C24" s="29">
        <v>1027</v>
      </c>
      <c r="D24" s="28" t="s">
        <v>31</v>
      </c>
      <c r="E24" s="36" t="str">
        <f>VLOOKUP(C24,[2]Export!$B:$D,3,0)</f>
        <v/>
      </c>
      <c r="F24" s="37">
        <f>VLOOKUP(C24,[2]Export!$B:$E,4,0)</f>
        <v>837.31</v>
      </c>
      <c r="G24" s="36" t="str">
        <f>VLOOKUP(C24,[2]Export!$B:$F,5,0)</f>
        <v/>
      </c>
      <c r="H24" s="36">
        <f>VLOOKUP(C24,[2]Export!$B:$H,6,0)</f>
        <v>20</v>
      </c>
    </row>
    <row r="25" spans="2:8" x14ac:dyDescent="0.25">
      <c r="B25" s="28">
        <v>1</v>
      </c>
      <c r="C25" s="29">
        <v>1018</v>
      </c>
      <c r="D25" s="28" t="s">
        <v>34</v>
      </c>
      <c r="E25" s="36" t="str">
        <f>VLOOKUP(C25,[2]Export!$B:$D,3,0)</f>
        <v/>
      </c>
      <c r="F25" s="37" t="str">
        <f>VLOOKUP(C25,[2]Export!$B:$E,4,0)</f>
        <v/>
      </c>
      <c r="G25" s="36" t="str">
        <f>VLOOKUP(C25,[2]Export!$B:$F,5,0)</f>
        <v/>
      </c>
      <c r="H25" s="36" t="str">
        <f>VLOOKUP(C25,[2]Export!$B:$H,6,0)</f>
        <v/>
      </c>
    </row>
    <row r="26" spans="2:8" x14ac:dyDescent="0.25">
      <c r="B26" s="28">
        <v>1</v>
      </c>
      <c r="C26" s="29">
        <v>206</v>
      </c>
      <c r="D26" s="28" t="s">
        <v>36</v>
      </c>
      <c r="E26" s="36" t="str">
        <f>VLOOKUP(C26,[2]Export!$B:$D,3,0)</f>
        <v/>
      </c>
      <c r="F26" s="37" t="str">
        <f>VLOOKUP(C26,[2]Export!$B:$E,4,0)</f>
        <v/>
      </c>
      <c r="G26" s="36" t="str">
        <f>VLOOKUP(C26,[2]Export!$B:$F,5,0)</f>
        <v/>
      </c>
      <c r="H26" s="36" t="str">
        <f>VLOOKUP(C26,[2]Export!$B:$H,6,0)</f>
        <v/>
      </c>
    </row>
    <row r="27" spans="2:8" x14ac:dyDescent="0.25">
      <c r="B27" s="28">
        <v>1</v>
      </c>
      <c r="C27" s="29">
        <v>358</v>
      </c>
      <c r="D27" s="28" t="s">
        <v>37</v>
      </c>
      <c r="E27" s="36" t="str">
        <f>VLOOKUP(C27,[2]Export!$B:$D,3,0)</f>
        <v/>
      </c>
      <c r="F27" s="37" t="str">
        <f>VLOOKUP(C27,[2]Export!$B:$E,4,0)</f>
        <v/>
      </c>
      <c r="G27" s="36" t="str">
        <f>VLOOKUP(C27,[2]Export!$B:$F,5,0)</f>
        <v/>
      </c>
      <c r="H27" s="36" t="str">
        <f>VLOOKUP(C27,[2]Export!$B:$H,6,0)</f>
        <v/>
      </c>
    </row>
    <row r="28" spans="2:8" x14ac:dyDescent="0.25">
      <c r="B28" s="28">
        <v>1</v>
      </c>
      <c r="C28" s="29">
        <v>589</v>
      </c>
      <c r="D28" s="28" t="s">
        <v>38</v>
      </c>
      <c r="E28" s="36" t="str">
        <f>VLOOKUP(C28,[2]Export!$B:$D,3,0)</f>
        <v/>
      </c>
      <c r="F28" s="37" t="str">
        <f>VLOOKUP(C28,[2]Export!$B:$E,4,0)</f>
        <v/>
      </c>
      <c r="G28" s="36" t="str">
        <f>VLOOKUP(C28,[2]Export!$B:$F,5,0)</f>
        <v/>
      </c>
      <c r="H28" s="36" t="str">
        <f>VLOOKUP(C28,[2]Export!$B:$H,6,0)</f>
        <v/>
      </c>
    </row>
    <row r="29" spans="2:8" x14ac:dyDescent="0.25">
      <c r="B29" s="28">
        <v>1</v>
      </c>
      <c r="C29" s="29">
        <v>366</v>
      </c>
      <c r="D29" s="28" t="s">
        <v>39</v>
      </c>
      <c r="E29" s="36" t="str">
        <f>VLOOKUP(C29,[2]Export!$B:$D,3,0)</f>
        <v/>
      </c>
      <c r="F29" s="37" t="str">
        <f>VLOOKUP(C29,[2]Export!$B:$E,4,0)</f>
        <v/>
      </c>
      <c r="G29" s="36" t="str">
        <f>VLOOKUP(C29,[2]Export!$B:$F,5,0)</f>
        <v/>
      </c>
      <c r="H29" s="36" t="str">
        <f>VLOOKUP(C29,[2]Export!$B:$H,6,0)</f>
        <v/>
      </c>
    </row>
    <row r="30" spans="2:8" x14ac:dyDescent="0.25">
      <c r="B30" s="28">
        <v>1</v>
      </c>
      <c r="C30" s="29">
        <v>822</v>
      </c>
      <c r="D30" s="28" t="s">
        <v>41</v>
      </c>
      <c r="E30" s="36" t="str">
        <f>VLOOKUP(C30,[2]Export!$B:$D,3,0)</f>
        <v/>
      </c>
      <c r="F30" s="37" t="str">
        <f>VLOOKUP(C30,[2]Export!$B:$E,4,0)</f>
        <v/>
      </c>
      <c r="G30" s="36" t="str">
        <f>VLOOKUP(C30,[2]Export!$B:$F,5,0)</f>
        <v/>
      </c>
      <c r="H30" s="36" t="str">
        <f>VLOOKUP(C30,[2]Export!$B:$H,6,0)</f>
        <v/>
      </c>
    </row>
    <row r="31" spans="2:8" x14ac:dyDescent="0.25">
      <c r="B31" s="28">
        <v>1</v>
      </c>
      <c r="C31" s="28">
        <v>850</v>
      </c>
      <c r="D31" s="28" t="s">
        <v>35</v>
      </c>
      <c r="E31" s="36" t="str">
        <f>VLOOKUP(C31,[2]Export!$B:$D,3,0)</f>
        <v/>
      </c>
      <c r="F31" s="37" t="str">
        <f>VLOOKUP(C31,[2]Export!$B:$E,4,0)</f>
        <v/>
      </c>
      <c r="G31" s="36" t="str">
        <f>VLOOKUP(C31,[2]Export!$B:$F,5,0)</f>
        <v/>
      </c>
      <c r="H31" s="36" t="str">
        <f>VLOOKUP(C31,[2]Export!$B:$H,6,0)</f>
        <v/>
      </c>
    </row>
    <row r="32" spans="2:8" x14ac:dyDescent="0.25">
      <c r="B32" s="28">
        <v>1</v>
      </c>
      <c r="C32" s="29">
        <v>1003</v>
      </c>
      <c r="D32" s="28" t="s">
        <v>43</v>
      </c>
      <c r="E32" s="36" t="str">
        <f>VLOOKUP(C32,[2]Export!$B:$D,3,0)</f>
        <v/>
      </c>
      <c r="F32" s="37" t="str">
        <f>VLOOKUP(C32,[2]Export!$B:$E,4,0)</f>
        <v/>
      </c>
      <c r="G32" s="36" t="str">
        <f>VLOOKUP(C32,[2]Export!$B:$F,5,0)</f>
        <v/>
      </c>
      <c r="H32" s="36" t="str">
        <f>VLOOKUP(C32,[2]Export!$B:$H,6,0)</f>
        <v/>
      </c>
    </row>
    <row r="33" spans="2:8" x14ac:dyDescent="0.25">
      <c r="B33" s="28">
        <v>1</v>
      </c>
      <c r="C33" s="29">
        <v>903</v>
      </c>
      <c r="D33" s="28" t="s">
        <v>45</v>
      </c>
      <c r="E33" s="36" t="str">
        <f>VLOOKUP(C33,[2]Export!$B:$D,3,0)</f>
        <v/>
      </c>
      <c r="F33" s="37" t="str">
        <f>VLOOKUP(C33,[2]Export!$B:$E,4,0)</f>
        <v/>
      </c>
      <c r="G33" s="36" t="str">
        <f>VLOOKUP(C33,[2]Export!$B:$F,5,0)</f>
        <v/>
      </c>
      <c r="H33" s="36" t="str">
        <f>VLOOKUP(C33,[2]Export!$B:$H,6,0)</f>
        <v/>
      </c>
    </row>
    <row r="34" spans="2:8" x14ac:dyDescent="0.25">
      <c r="B34" s="28">
        <v>1</v>
      </c>
      <c r="C34" s="29">
        <v>792</v>
      </c>
      <c r="D34" s="28" t="s">
        <v>301</v>
      </c>
      <c r="E34" s="36" t="str">
        <f>VLOOKUP(C34,[2]Export!$B:$D,3,0)</f>
        <v/>
      </c>
      <c r="F34" s="37">
        <f>VLOOKUP(C34,[2]Export!$B:$E,4,0)</f>
        <v>164.5</v>
      </c>
      <c r="G34" s="36" t="str">
        <f>VLOOKUP(C34,[2]Export!$B:$F,5,0)</f>
        <v/>
      </c>
      <c r="H34" s="36" t="str">
        <f>VLOOKUP(C34,[2]Export!$B:$H,6,0)</f>
        <v/>
      </c>
    </row>
    <row r="35" spans="2:8" x14ac:dyDescent="0.25">
      <c r="B35" s="28">
        <v>1</v>
      </c>
      <c r="C35" s="29">
        <v>634</v>
      </c>
      <c r="D35" s="28" t="s">
        <v>48</v>
      </c>
      <c r="E35" s="36" t="str">
        <f>VLOOKUP(C35,[2]Export!$B:$D,3,0)</f>
        <v/>
      </c>
      <c r="F35" s="37" t="str">
        <f>VLOOKUP(C35,[2]Export!$B:$E,4,0)</f>
        <v/>
      </c>
      <c r="G35" s="36" t="str">
        <f>VLOOKUP(C35,[2]Export!$B:$F,5,0)</f>
        <v/>
      </c>
      <c r="H35" s="36" t="str">
        <f>VLOOKUP(C35,[2]Export!$B:$H,6,0)</f>
        <v/>
      </c>
    </row>
    <row r="36" spans="2:8" x14ac:dyDescent="0.25">
      <c r="B36" s="28">
        <v>1</v>
      </c>
      <c r="C36" s="29">
        <v>664</v>
      </c>
      <c r="D36" s="28" t="s">
        <v>49</v>
      </c>
      <c r="E36" s="36" t="str">
        <f>VLOOKUP(C36,[2]Export!$B:$D,3,0)</f>
        <v/>
      </c>
      <c r="F36" s="37">
        <f>VLOOKUP(C36,[2]Export!$B:$E,4,0)</f>
        <v>409.16999999999996</v>
      </c>
      <c r="G36" s="36" t="str">
        <f>VLOOKUP(C36,[2]Export!$B:$F,5,0)</f>
        <v/>
      </c>
      <c r="H36" s="36" t="str">
        <f>VLOOKUP(C36,[2]Export!$B:$H,6,0)</f>
        <v/>
      </c>
    </row>
    <row r="37" spans="2:8" x14ac:dyDescent="0.25">
      <c r="B37" s="28">
        <v>1</v>
      </c>
      <c r="C37" s="29">
        <v>580</v>
      </c>
      <c r="D37" s="28" t="s">
        <v>50</v>
      </c>
      <c r="E37" s="36" t="str">
        <f>VLOOKUP(C37,[2]Export!$B:$D,3,0)</f>
        <v/>
      </c>
      <c r="F37" s="37" t="str">
        <f>VLOOKUP(C37,[2]Export!$B:$E,4,0)</f>
        <v/>
      </c>
      <c r="G37" s="36" t="str">
        <f>VLOOKUP(C37,[2]Export!$B:$F,5,0)</f>
        <v/>
      </c>
      <c r="H37" s="36" t="str">
        <f>VLOOKUP(C37,[2]Export!$B:$H,6,0)</f>
        <v/>
      </c>
    </row>
    <row r="38" spans="2:8" x14ac:dyDescent="0.25">
      <c r="B38" s="28">
        <v>1</v>
      </c>
      <c r="C38" s="29">
        <v>225</v>
      </c>
      <c r="D38" s="28" t="s">
        <v>51</v>
      </c>
      <c r="E38" s="36" t="str">
        <f>VLOOKUP(C38,[2]Export!$B:$D,3,0)</f>
        <v/>
      </c>
      <c r="F38" s="37">
        <f>VLOOKUP(C38,[2]Export!$B:$E,4,0)</f>
        <v>164.70000000000002</v>
      </c>
      <c r="G38" s="36" t="str">
        <f>VLOOKUP(C38,[2]Export!$B:$F,5,0)</f>
        <v/>
      </c>
      <c r="H38" s="36" t="str">
        <f>VLOOKUP(C38,[2]Export!$B:$H,6,0)</f>
        <v/>
      </c>
    </row>
    <row r="39" spans="2:8" x14ac:dyDescent="0.25">
      <c r="B39" s="28">
        <v>1</v>
      </c>
      <c r="C39" s="29">
        <v>1029</v>
      </c>
      <c r="D39" s="28" t="s">
        <v>53</v>
      </c>
      <c r="E39" s="36" t="str">
        <f>VLOOKUP(C39,[2]Export!$B:$D,3,0)</f>
        <v/>
      </c>
      <c r="F39" s="37" t="str">
        <f>VLOOKUP(C39,[2]Export!$B:$E,4,0)</f>
        <v/>
      </c>
      <c r="G39" s="36" t="str">
        <f>VLOOKUP(C39,[2]Export!$B:$F,5,0)</f>
        <v/>
      </c>
      <c r="H39" s="36" t="str">
        <f>VLOOKUP(C39,[2]Export!$B:$H,6,0)</f>
        <v/>
      </c>
    </row>
    <row r="40" spans="2:8" x14ac:dyDescent="0.25">
      <c r="B40" s="28">
        <v>1</v>
      </c>
      <c r="C40" s="29">
        <v>197</v>
      </c>
      <c r="D40" s="28" t="s">
        <v>55</v>
      </c>
      <c r="E40" s="36" t="str">
        <f>VLOOKUP(C40,[2]Export!$B:$D,3,0)</f>
        <v/>
      </c>
      <c r="F40" s="37" t="str">
        <f>VLOOKUP(C40,[2]Export!$B:$E,4,0)</f>
        <v/>
      </c>
      <c r="G40" s="36" t="str">
        <f>VLOOKUP(C40,[2]Export!$B:$F,5,0)</f>
        <v/>
      </c>
      <c r="H40" s="36" t="str">
        <f>VLOOKUP(C40,[2]Export!$B:$H,6,0)</f>
        <v/>
      </c>
    </row>
    <row r="41" spans="2:8" x14ac:dyDescent="0.25">
      <c r="B41" s="28">
        <v>1</v>
      </c>
      <c r="C41" s="29">
        <v>793</v>
      </c>
      <c r="D41" s="28" t="s">
        <v>57</v>
      </c>
      <c r="E41" s="36" t="str">
        <f>VLOOKUP(C41,[2]Export!$B:$D,3,0)</f>
        <v/>
      </c>
      <c r="F41" s="37" t="str">
        <f>VLOOKUP(C41,[2]Export!$B:$E,4,0)</f>
        <v/>
      </c>
      <c r="G41" s="36" t="str">
        <f>VLOOKUP(C41,[2]Export!$B:$F,5,0)</f>
        <v/>
      </c>
      <c r="H41" s="36" t="str">
        <f>VLOOKUP(C41,[2]Export!$B:$H,6,0)</f>
        <v/>
      </c>
    </row>
    <row r="42" spans="2:8" x14ac:dyDescent="0.25">
      <c r="B42" s="28">
        <v>1</v>
      </c>
      <c r="C42" s="29">
        <v>322</v>
      </c>
      <c r="D42" s="28" t="s">
        <v>58</v>
      </c>
      <c r="E42" s="36" t="str">
        <f>VLOOKUP(C42,[2]Export!$B:$D,3,0)</f>
        <v/>
      </c>
      <c r="F42" s="37" t="str">
        <f>VLOOKUP(C42,[2]Export!$B:$E,4,0)</f>
        <v/>
      </c>
      <c r="G42" s="36" t="str">
        <f>VLOOKUP(C42,[2]Export!$B:$F,5,0)</f>
        <v/>
      </c>
      <c r="H42" s="36">
        <f>VLOOKUP(C42,[2]Export!$B:$H,6,0)</f>
        <v>116.25</v>
      </c>
    </row>
    <row r="43" spans="2:8" x14ac:dyDescent="0.25">
      <c r="B43" s="28">
        <v>1</v>
      </c>
      <c r="C43" s="29">
        <v>270</v>
      </c>
      <c r="D43" s="28" t="s">
        <v>303</v>
      </c>
      <c r="E43" s="36" t="str">
        <f>VLOOKUP(C43,[2]Export!$B:$D,3,0)</f>
        <v/>
      </c>
      <c r="F43" s="37" t="str">
        <f>VLOOKUP(C43,[2]Export!$B:$E,4,0)</f>
        <v/>
      </c>
      <c r="G43" s="36" t="str">
        <f>VLOOKUP(C43,[2]Export!$B:$F,5,0)</f>
        <v/>
      </c>
      <c r="H43" s="36">
        <f>VLOOKUP(C43,[2]Export!$B:$H,6,0)</f>
        <v>12.5</v>
      </c>
    </row>
    <row r="44" spans="2:8" x14ac:dyDescent="0.25">
      <c r="B44" s="28">
        <v>1</v>
      </c>
      <c r="C44" s="29">
        <v>665</v>
      </c>
      <c r="D44" s="28" t="s">
        <v>60</v>
      </c>
      <c r="E44" s="36" t="str">
        <f>VLOOKUP(C44,[2]Export!$B:$D,3,0)</f>
        <v/>
      </c>
      <c r="F44" s="37">
        <f>VLOOKUP(C44,[2]Export!$B:$E,4,0)</f>
        <v>3209.2000000000003</v>
      </c>
      <c r="G44" s="36" t="str">
        <f>VLOOKUP(C44,[2]Export!$B:$F,5,0)</f>
        <v/>
      </c>
      <c r="H44" s="36" t="str">
        <f>VLOOKUP(C44,[2]Export!$B:$H,6,0)</f>
        <v/>
      </c>
    </row>
    <row r="45" spans="2:8" x14ac:dyDescent="0.25">
      <c r="B45" s="28">
        <v>1</v>
      </c>
      <c r="C45" s="29">
        <v>96</v>
      </c>
      <c r="D45" s="28" t="s">
        <v>61</v>
      </c>
      <c r="E45" s="36" t="str">
        <f>VLOOKUP(C45,[2]Export!$B:$D,3,0)</f>
        <v/>
      </c>
      <c r="F45" s="37" t="str">
        <f>VLOOKUP(C45,[2]Export!$B:$E,4,0)</f>
        <v/>
      </c>
      <c r="G45" s="36" t="str">
        <f>VLOOKUP(C45,[2]Export!$B:$F,5,0)</f>
        <v/>
      </c>
      <c r="H45" s="36" t="str">
        <f>VLOOKUP(C45,[2]Export!$B:$H,6,0)</f>
        <v/>
      </c>
    </row>
    <row r="46" spans="2:8" x14ac:dyDescent="0.25">
      <c r="B46" s="28">
        <v>1</v>
      </c>
      <c r="C46" s="28">
        <v>425</v>
      </c>
      <c r="D46" s="28" t="s">
        <v>62</v>
      </c>
      <c r="E46" s="36" t="str">
        <f>VLOOKUP(C46,[2]Export!$B:$D,3,0)</f>
        <v/>
      </c>
      <c r="F46" s="37">
        <f>VLOOKUP(C46,[2]Export!$B:$E,4,0)</f>
        <v>1057.3</v>
      </c>
      <c r="G46" s="36" t="str">
        <f>VLOOKUP(C46,[2]Export!$B:$F,5,0)</f>
        <v/>
      </c>
      <c r="H46" s="36" t="str">
        <f>VLOOKUP(C46,[2]Export!$B:$H,6,0)</f>
        <v/>
      </c>
    </row>
    <row r="47" spans="2:8" x14ac:dyDescent="0.25">
      <c r="B47" s="28">
        <v>1</v>
      </c>
      <c r="C47" s="29">
        <v>216</v>
      </c>
      <c r="D47" s="28" t="s">
        <v>63</v>
      </c>
      <c r="E47" s="36" t="str">
        <f>VLOOKUP(C47,[2]Export!$B:$D,3,0)</f>
        <v/>
      </c>
      <c r="F47" s="37" t="str">
        <f>VLOOKUP(C47,[2]Export!$B:$E,4,0)</f>
        <v/>
      </c>
      <c r="G47" s="36" t="str">
        <f>VLOOKUP(C47,[2]Export!$B:$F,5,0)</f>
        <v/>
      </c>
      <c r="H47" s="36" t="str">
        <f>VLOOKUP(C47,[2]Export!$B:$H,6,0)</f>
        <v/>
      </c>
    </row>
    <row r="48" spans="2:8" x14ac:dyDescent="0.25">
      <c r="B48" s="28">
        <v>1</v>
      </c>
      <c r="C48" s="29">
        <v>794</v>
      </c>
      <c r="D48" s="28" t="s">
        <v>65</v>
      </c>
      <c r="E48" s="36" t="str">
        <f>VLOOKUP(C48,[2]Export!$B:$D,3,0)</f>
        <v/>
      </c>
      <c r="F48" s="37" t="str">
        <f>VLOOKUP(C48,[2]Export!$B:$E,4,0)</f>
        <v/>
      </c>
      <c r="G48" s="36" t="str">
        <f>VLOOKUP(C48,[2]Export!$B:$F,5,0)</f>
        <v/>
      </c>
      <c r="H48" s="36" t="str">
        <f>VLOOKUP(C48,[2]Export!$B:$H,6,0)</f>
        <v/>
      </c>
    </row>
    <row r="49" spans="2:8" x14ac:dyDescent="0.25">
      <c r="B49" s="28">
        <v>1</v>
      </c>
      <c r="C49" s="29">
        <v>739</v>
      </c>
      <c r="D49" s="28" t="s">
        <v>66</v>
      </c>
      <c r="E49" s="36" t="str">
        <f>VLOOKUP(C49,[2]Export!$B:$D,3,0)</f>
        <v/>
      </c>
      <c r="F49" s="37" t="str">
        <f>VLOOKUP(C49,[2]Export!$B:$E,4,0)</f>
        <v/>
      </c>
      <c r="G49" s="36" t="str">
        <f>VLOOKUP(C49,[2]Export!$B:$F,5,0)</f>
        <v/>
      </c>
      <c r="H49" s="36" t="str">
        <f>VLOOKUP(C49,[2]Export!$B:$H,6,0)</f>
        <v/>
      </c>
    </row>
    <row r="50" spans="2:8" x14ac:dyDescent="0.25">
      <c r="B50" s="28">
        <v>1</v>
      </c>
      <c r="C50" s="29">
        <v>286</v>
      </c>
      <c r="D50" s="28" t="s">
        <v>67</v>
      </c>
      <c r="E50" s="36" t="str">
        <f>VLOOKUP(C50,[2]Export!$B:$D,3,0)</f>
        <v/>
      </c>
      <c r="F50" s="37" t="str">
        <f>VLOOKUP(C50,[2]Export!$B:$E,4,0)</f>
        <v/>
      </c>
      <c r="G50" s="36" t="str">
        <f>VLOOKUP(C50,[2]Export!$B:$F,5,0)</f>
        <v/>
      </c>
      <c r="H50" s="36" t="str">
        <f>VLOOKUP(C50,[2]Export!$B:$H,6,0)</f>
        <v/>
      </c>
    </row>
    <row r="51" spans="2:8" x14ac:dyDescent="0.25">
      <c r="B51" s="28">
        <v>1</v>
      </c>
      <c r="C51" s="29">
        <v>851</v>
      </c>
      <c r="D51" s="28" t="s">
        <v>68</v>
      </c>
      <c r="E51" s="36" t="str">
        <f>VLOOKUP(C51,[2]Export!$B:$D,3,0)</f>
        <v/>
      </c>
      <c r="F51" s="37" t="str">
        <f>VLOOKUP(C51,[2]Export!$B:$E,4,0)</f>
        <v/>
      </c>
      <c r="G51" s="36" t="str">
        <f>VLOOKUP(C51,[2]Export!$B:$F,5,0)</f>
        <v/>
      </c>
      <c r="H51" s="36" t="str">
        <f>VLOOKUP(C51,[2]Export!$B:$H,6,0)</f>
        <v/>
      </c>
    </row>
    <row r="52" spans="2:8" x14ac:dyDescent="0.25">
      <c r="B52" s="28">
        <v>1</v>
      </c>
      <c r="C52" s="29">
        <v>581</v>
      </c>
      <c r="D52" s="28" t="s">
        <v>69</v>
      </c>
      <c r="E52" s="36" t="str">
        <f>VLOOKUP(C52,[2]Export!$B:$D,3,0)</f>
        <v/>
      </c>
      <c r="F52" s="37" t="str">
        <f>VLOOKUP(C52,[2]Export!$B:$E,4,0)</f>
        <v/>
      </c>
      <c r="G52" s="36" t="str">
        <f>VLOOKUP(C52,[2]Export!$B:$F,5,0)</f>
        <v/>
      </c>
      <c r="H52" s="36" t="str">
        <f>VLOOKUP(C52,[2]Export!$B:$H,6,0)</f>
        <v/>
      </c>
    </row>
    <row r="53" spans="2:8" x14ac:dyDescent="0.25">
      <c r="B53" s="28">
        <v>1</v>
      </c>
      <c r="C53" s="29">
        <v>681</v>
      </c>
      <c r="D53" s="28" t="s">
        <v>70</v>
      </c>
      <c r="E53" s="36" t="str">
        <f>VLOOKUP(C53,[2]Export!$B:$D,3,0)</f>
        <v/>
      </c>
      <c r="F53" s="37" t="str">
        <f>VLOOKUP(C53,[2]Export!$B:$E,4,0)</f>
        <v/>
      </c>
      <c r="G53" s="36" t="str">
        <f>VLOOKUP(C53,[2]Export!$B:$F,5,0)</f>
        <v/>
      </c>
      <c r="H53" s="36" t="str">
        <f>VLOOKUP(C53,[2]Export!$B:$H,6,0)</f>
        <v/>
      </c>
    </row>
    <row r="54" spans="2:8" x14ac:dyDescent="0.25">
      <c r="B54" s="28">
        <v>1</v>
      </c>
      <c r="C54" s="29">
        <v>103</v>
      </c>
      <c r="D54" s="28" t="s">
        <v>71</v>
      </c>
      <c r="E54" s="36" t="str">
        <f>VLOOKUP(C54,[2]Export!$B:$D,3,0)</f>
        <v/>
      </c>
      <c r="F54" s="37" t="str">
        <f>VLOOKUP(C54,[2]Export!$B:$E,4,0)</f>
        <v/>
      </c>
      <c r="G54" s="36" t="str">
        <f>VLOOKUP(C54,[2]Export!$B:$F,5,0)</f>
        <v/>
      </c>
      <c r="H54" s="36" t="str">
        <f>VLOOKUP(C54,[2]Export!$B:$H,6,0)</f>
        <v/>
      </c>
    </row>
    <row r="55" spans="2:8" x14ac:dyDescent="0.25">
      <c r="B55" s="28">
        <v>1</v>
      </c>
      <c r="C55" s="29">
        <v>781</v>
      </c>
      <c r="D55" s="28" t="s">
        <v>72</v>
      </c>
      <c r="E55" s="36" t="str">
        <f>VLOOKUP(C55,[2]Export!$B:$D,3,0)</f>
        <v/>
      </c>
      <c r="F55" s="37" t="str">
        <f>VLOOKUP(C55,[2]Export!$B:$E,4,0)</f>
        <v/>
      </c>
      <c r="G55" s="36" t="str">
        <f>VLOOKUP(C55,[2]Export!$B:$F,5,0)</f>
        <v/>
      </c>
      <c r="H55" s="36" t="str">
        <f>VLOOKUP(C55,[2]Export!$B:$H,6,0)</f>
        <v/>
      </c>
    </row>
    <row r="56" spans="2:8" x14ac:dyDescent="0.25">
      <c r="B56" s="28">
        <v>1</v>
      </c>
      <c r="C56" s="29">
        <v>1025</v>
      </c>
      <c r="D56" s="28" t="s">
        <v>73</v>
      </c>
      <c r="E56" s="36" t="str">
        <f>VLOOKUP(C56,[2]Export!$B:$D,3,0)</f>
        <v/>
      </c>
      <c r="F56" s="37" t="str">
        <f>VLOOKUP(C56,[2]Export!$B:$E,4,0)</f>
        <v/>
      </c>
      <c r="G56" s="36" t="str">
        <f>VLOOKUP(C56,[2]Export!$B:$F,5,0)</f>
        <v/>
      </c>
      <c r="H56" s="36" t="str">
        <f>VLOOKUP(C56,[2]Export!$B:$H,6,0)</f>
        <v/>
      </c>
    </row>
    <row r="57" spans="2:8" x14ac:dyDescent="0.25">
      <c r="B57" s="28">
        <v>1</v>
      </c>
      <c r="C57" s="29">
        <v>276</v>
      </c>
      <c r="D57" s="28" t="s">
        <v>304</v>
      </c>
      <c r="E57" s="36" t="str">
        <f>VLOOKUP(C57,[2]Export!$B:$D,3,0)</f>
        <v/>
      </c>
      <c r="F57" s="37" t="str">
        <f>VLOOKUP(C57,[2]Export!$B:$E,4,0)</f>
        <v/>
      </c>
      <c r="G57" s="36" t="str">
        <f>VLOOKUP(C57,[2]Export!$B:$F,5,0)</f>
        <v/>
      </c>
      <c r="H57" s="36" t="str">
        <f>VLOOKUP(C57,[2]Export!$B:$H,6,0)</f>
        <v/>
      </c>
    </row>
    <row r="58" spans="2:8" x14ac:dyDescent="0.25">
      <c r="B58" s="28">
        <v>1</v>
      </c>
      <c r="C58" s="29">
        <v>852</v>
      </c>
      <c r="D58" s="28" t="s">
        <v>76</v>
      </c>
      <c r="E58" s="36" t="str">
        <f>VLOOKUP(C58,[2]Export!$B:$D,3,0)</f>
        <v/>
      </c>
      <c r="F58" s="37" t="str">
        <f>VLOOKUP(C58,[2]Export!$B:$E,4,0)</f>
        <v/>
      </c>
      <c r="G58" s="36" t="str">
        <f>VLOOKUP(C58,[2]Export!$B:$F,5,0)</f>
        <v/>
      </c>
      <c r="H58" s="36" t="str">
        <f>VLOOKUP(C58,[2]Export!$B:$H,6,0)</f>
        <v/>
      </c>
    </row>
    <row r="59" spans="2:8" x14ac:dyDescent="0.25">
      <c r="B59" s="28">
        <v>1</v>
      </c>
      <c r="C59" s="29">
        <v>217</v>
      </c>
      <c r="D59" s="28" t="s">
        <v>77</v>
      </c>
      <c r="E59" s="36" t="str">
        <f>VLOOKUP(C59,[2]Export!$B:$D,3,0)</f>
        <v/>
      </c>
      <c r="F59" s="37" t="str">
        <f>VLOOKUP(C59,[2]Export!$B:$E,4,0)</f>
        <v/>
      </c>
      <c r="G59" s="36" t="str">
        <f>VLOOKUP(C59,[2]Export!$B:$F,5,0)</f>
        <v/>
      </c>
      <c r="H59" s="36" t="str">
        <f>VLOOKUP(C59,[2]Export!$B:$H,6,0)</f>
        <v/>
      </c>
    </row>
    <row r="60" spans="2:8" x14ac:dyDescent="0.25">
      <c r="B60" s="28">
        <v>1</v>
      </c>
      <c r="C60" s="29">
        <v>1168</v>
      </c>
      <c r="D60" s="28" t="s">
        <v>78</v>
      </c>
      <c r="E60" s="36" t="str">
        <f>VLOOKUP(C60,[2]Export!$B:$D,3,0)</f>
        <v/>
      </c>
      <c r="F60" s="37">
        <f>VLOOKUP(C60,[2]Export!$B:$E,4,0)</f>
        <v>164.5</v>
      </c>
      <c r="G60" s="36" t="str">
        <f>VLOOKUP(C60,[2]Export!$B:$F,5,0)</f>
        <v/>
      </c>
      <c r="H60" s="36" t="str">
        <f>VLOOKUP(C60,[2]Export!$B:$H,6,0)</f>
        <v/>
      </c>
    </row>
    <row r="61" spans="2:8" x14ac:dyDescent="0.25">
      <c r="B61" s="28">
        <v>1</v>
      </c>
      <c r="C61" s="29">
        <v>426</v>
      </c>
      <c r="D61" s="28" t="s">
        <v>79</v>
      </c>
      <c r="E61" s="36" t="str">
        <f>VLOOKUP(C61,[2]Export!$B:$D,3,0)</f>
        <v/>
      </c>
      <c r="F61" s="37">
        <f>VLOOKUP(C61,[2]Export!$B:$E,4,0)</f>
        <v>16.45</v>
      </c>
      <c r="G61" s="36" t="str">
        <f>VLOOKUP(C61,[2]Export!$B:$F,5,0)</f>
        <v/>
      </c>
      <c r="H61" s="36" t="str">
        <f>VLOOKUP(C61,[2]Export!$B:$H,6,0)</f>
        <v/>
      </c>
    </row>
    <row r="62" spans="2:8" x14ac:dyDescent="0.25">
      <c r="B62" s="28">
        <v>1</v>
      </c>
      <c r="C62" s="29">
        <v>1342</v>
      </c>
      <c r="D62" s="28" t="s">
        <v>305</v>
      </c>
      <c r="E62" s="36" t="str">
        <f>VLOOKUP(C62,[2]Export!$B:$D,3,0)</f>
        <v/>
      </c>
      <c r="F62" s="37" t="str">
        <f>VLOOKUP(C62,[2]Export!$B:$E,4,0)</f>
        <v/>
      </c>
      <c r="G62" s="36" t="str">
        <f>VLOOKUP(C62,[2]Export!$B:$F,5,0)</f>
        <v/>
      </c>
      <c r="H62" s="36" t="str">
        <f>VLOOKUP(C62,[2]Export!$B:$H,6,0)</f>
        <v/>
      </c>
    </row>
    <row r="63" spans="2:8" x14ac:dyDescent="0.25">
      <c r="B63" s="28"/>
      <c r="C63" s="28">
        <v>277</v>
      </c>
      <c r="D63" s="28" t="s">
        <v>82</v>
      </c>
      <c r="E63" s="36" t="str">
        <f>VLOOKUP(C63,[2]Export!$B:$D,3,0)</f>
        <v/>
      </c>
      <c r="F63" s="37" t="str">
        <f>VLOOKUP(C63,[2]Export!$B:$E,4,0)</f>
        <v/>
      </c>
      <c r="G63" s="36" t="str">
        <f>VLOOKUP(C63,[2]Export!$B:$F,5,0)</f>
        <v/>
      </c>
      <c r="H63" s="36" t="str">
        <f>VLOOKUP(C63,[2]Export!$B:$H,6,0)</f>
        <v/>
      </c>
    </row>
    <row r="64" spans="2:8" x14ac:dyDescent="0.25">
      <c r="B64" s="28">
        <v>1</v>
      </c>
      <c r="C64" s="29">
        <v>393</v>
      </c>
      <c r="D64" s="28" t="s">
        <v>83</v>
      </c>
      <c r="E64" s="36" t="str">
        <f>VLOOKUP(C64,[2]Export!$B:$D,3,0)</f>
        <v/>
      </c>
      <c r="F64" s="37" t="str">
        <f>VLOOKUP(C64,[2]Export!$B:$E,4,0)</f>
        <v/>
      </c>
      <c r="G64" s="36" t="str">
        <f>VLOOKUP(C64,[2]Export!$B:$F,5,0)</f>
        <v/>
      </c>
      <c r="H64" s="36" t="str">
        <f>VLOOKUP(C64,[2]Export!$B:$H,6,0)</f>
        <v/>
      </c>
    </row>
    <row r="65" spans="2:8" x14ac:dyDescent="0.25">
      <c r="B65" s="28">
        <v>1</v>
      </c>
      <c r="C65" s="29">
        <v>367</v>
      </c>
      <c r="D65" s="28" t="s">
        <v>84</v>
      </c>
      <c r="E65" s="36" t="str">
        <f>VLOOKUP(C65,[2]Export!$B:$D,3,0)</f>
        <v/>
      </c>
      <c r="F65" s="37" t="str">
        <f>VLOOKUP(C65,[2]Export!$B:$E,4,0)</f>
        <v/>
      </c>
      <c r="G65" s="36" t="str">
        <f>VLOOKUP(C65,[2]Export!$B:$F,5,0)</f>
        <v/>
      </c>
      <c r="H65" s="36" t="str">
        <f>VLOOKUP(C65,[2]Export!$B:$H,6,0)</f>
        <v/>
      </c>
    </row>
    <row r="66" spans="2:8" x14ac:dyDescent="0.25">
      <c r="B66" s="28">
        <v>1</v>
      </c>
      <c r="C66" s="29">
        <v>356</v>
      </c>
      <c r="D66" s="28" t="s">
        <v>85</v>
      </c>
      <c r="E66" s="36" t="str">
        <f>VLOOKUP(C66,[2]Export!$B:$D,3,0)</f>
        <v/>
      </c>
      <c r="F66" s="37" t="str">
        <f>VLOOKUP(C66,[2]Export!$B:$E,4,0)</f>
        <v/>
      </c>
      <c r="G66" s="36" t="str">
        <f>VLOOKUP(C66,[2]Export!$B:$F,5,0)</f>
        <v/>
      </c>
      <c r="H66" s="36" t="str">
        <f>VLOOKUP(C66,[2]Export!$B:$H,6,0)</f>
        <v/>
      </c>
    </row>
    <row r="67" spans="2:8" x14ac:dyDescent="0.25">
      <c r="B67" s="28">
        <v>1</v>
      </c>
      <c r="C67" s="28">
        <v>278</v>
      </c>
      <c r="D67" s="28" t="s">
        <v>86</v>
      </c>
      <c r="E67" s="36" t="str">
        <f>VLOOKUP(C67,[2]Export!$B:$D,3,0)</f>
        <v/>
      </c>
      <c r="F67" s="37" t="str">
        <f>VLOOKUP(C67,[2]Export!$B:$E,4,0)</f>
        <v/>
      </c>
      <c r="G67" s="36" t="str">
        <f>VLOOKUP(C67,[2]Export!$B:$F,5,0)</f>
        <v/>
      </c>
      <c r="H67" s="36" t="str">
        <f>VLOOKUP(C67,[2]Export!$B:$H,6,0)</f>
        <v/>
      </c>
    </row>
    <row r="68" spans="2:8" x14ac:dyDescent="0.25">
      <c r="B68" s="28">
        <v>1</v>
      </c>
      <c r="C68" s="29">
        <v>1013</v>
      </c>
      <c r="D68" s="28" t="s">
        <v>307</v>
      </c>
      <c r="E68" s="36" t="str">
        <f>VLOOKUP(C68,[2]Export!$B:$D,3,0)</f>
        <v/>
      </c>
      <c r="F68" s="37">
        <f>VLOOKUP(C68,[2]Export!$B:$E,4,0)</f>
        <v>802.33999999999992</v>
      </c>
      <c r="G68" s="36" t="str">
        <f>VLOOKUP(C68,[2]Export!$B:$F,5,0)</f>
        <v/>
      </c>
      <c r="H68" s="36">
        <f>VLOOKUP(C68,[2]Export!$B:$H,6,0)</f>
        <v>22.5</v>
      </c>
    </row>
    <row r="69" spans="2:8" x14ac:dyDescent="0.25">
      <c r="B69" s="28">
        <v>1</v>
      </c>
      <c r="C69" s="29">
        <v>323</v>
      </c>
      <c r="D69" s="28" t="s">
        <v>89</v>
      </c>
      <c r="E69" s="36" t="str">
        <f>VLOOKUP(C69,[2]Export!$B:$D,3,0)</f>
        <v/>
      </c>
      <c r="F69" s="37" t="str">
        <f>VLOOKUP(C69,[2]Export!$B:$E,4,0)</f>
        <v/>
      </c>
      <c r="G69" s="36" t="str">
        <f>VLOOKUP(C69,[2]Export!$B:$F,5,0)</f>
        <v/>
      </c>
      <c r="H69" s="36" t="str">
        <f>VLOOKUP(C69,[2]Export!$B:$H,6,0)</f>
        <v/>
      </c>
    </row>
    <row r="70" spans="2:8" x14ac:dyDescent="0.25">
      <c r="B70" s="28">
        <v>1</v>
      </c>
      <c r="C70" s="29">
        <v>368</v>
      </c>
      <c r="D70" s="28" t="s">
        <v>91</v>
      </c>
      <c r="E70" s="36" t="str">
        <f>VLOOKUP(C70,[2]Export!$B:$D,3,0)</f>
        <v/>
      </c>
      <c r="F70" s="37" t="str">
        <f>VLOOKUP(C70,[2]Export!$B:$E,4,0)</f>
        <v/>
      </c>
      <c r="G70" s="36" t="str">
        <f>VLOOKUP(C70,[2]Export!$B:$F,5,0)</f>
        <v/>
      </c>
      <c r="H70" s="36" t="str">
        <f>VLOOKUP(C70,[2]Export!$B:$H,6,0)</f>
        <v/>
      </c>
    </row>
    <row r="71" spans="2:8" x14ac:dyDescent="0.25">
      <c r="B71" s="28">
        <v>1</v>
      </c>
      <c r="C71" s="29">
        <v>332</v>
      </c>
      <c r="D71" s="28" t="s">
        <v>92</v>
      </c>
      <c r="E71" s="36" t="str">
        <f>VLOOKUP(C71,[2]Export!$B:$D,3,0)</f>
        <v/>
      </c>
      <c r="F71" s="37">
        <f>VLOOKUP(C71,[2]Export!$B:$E,4,0)</f>
        <v>865.04000000000008</v>
      </c>
      <c r="G71" s="36" t="str">
        <f>VLOOKUP(C71,[2]Export!$B:$F,5,0)</f>
        <v/>
      </c>
      <c r="H71" s="36" t="str">
        <f>VLOOKUP(C71,[2]Export!$B:$H,6,0)</f>
        <v/>
      </c>
    </row>
    <row r="72" spans="2:8" x14ac:dyDescent="0.25">
      <c r="B72" s="28">
        <v>1</v>
      </c>
      <c r="C72" s="28">
        <v>226</v>
      </c>
      <c r="D72" s="28" t="s">
        <v>93</v>
      </c>
      <c r="E72" s="36" t="str">
        <f>VLOOKUP(C72,[2]Export!$B:$D,3,0)</f>
        <v/>
      </c>
      <c r="F72" s="37" t="str">
        <f>VLOOKUP(C72,[2]Export!$B:$E,4,0)</f>
        <v/>
      </c>
      <c r="G72" s="36" t="str">
        <f>VLOOKUP(C72,[2]Export!$B:$F,5,0)</f>
        <v/>
      </c>
      <c r="H72" s="36" t="str">
        <f>VLOOKUP(C72,[2]Export!$B:$H,6,0)</f>
        <v/>
      </c>
    </row>
    <row r="73" spans="2:8" x14ac:dyDescent="0.25">
      <c r="B73" s="28">
        <v>1</v>
      </c>
      <c r="C73" s="29">
        <v>1019</v>
      </c>
      <c r="D73" s="28" t="s">
        <v>96</v>
      </c>
      <c r="E73" s="36" t="str">
        <f>VLOOKUP(C73,[2]Export!$B:$D,3,0)</f>
        <v/>
      </c>
      <c r="F73" s="37" t="str">
        <f>VLOOKUP(C73,[2]Export!$B:$E,4,0)</f>
        <v/>
      </c>
      <c r="G73" s="36" t="str">
        <f>VLOOKUP(C73,[2]Export!$B:$F,5,0)</f>
        <v/>
      </c>
      <c r="H73" s="36" t="str">
        <f>VLOOKUP(C73,[2]Export!$B:$H,6,0)</f>
        <v/>
      </c>
    </row>
    <row r="74" spans="2:8" x14ac:dyDescent="0.25">
      <c r="B74" s="28">
        <v>1</v>
      </c>
      <c r="C74" s="29">
        <v>264</v>
      </c>
      <c r="D74" s="28" t="s">
        <v>97</v>
      </c>
      <c r="E74" s="36" t="str">
        <f>VLOOKUP(C74,[2]Export!$B:$D,3,0)</f>
        <v/>
      </c>
      <c r="F74" s="37" t="str">
        <f>VLOOKUP(C74,[2]Export!$B:$E,4,0)</f>
        <v/>
      </c>
      <c r="G74" s="36" t="str">
        <f>VLOOKUP(C74,[2]Export!$B:$F,5,0)</f>
        <v/>
      </c>
      <c r="H74" s="36" t="str">
        <f>VLOOKUP(C74,[2]Export!$B:$H,6,0)</f>
        <v/>
      </c>
    </row>
    <row r="75" spans="2:8" x14ac:dyDescent="0.25">
      <c r="B75" s="28">
        <v>1</v>
      </c>
      <c r="C75" s="29">
        <v>330</v>
      </c>
      <c r="D75" s="28" t="s">
        <v>309</v>
      </c>
      <c r="E75" s="36" t="str">
        <f>VLOOKUP(C75,[2]Export!$B:$D,3,0)</f>
        <v/>
      </c>
      <c r="F75" s="37" t="str">
        <f>VLOOKUP(C75,[2]Export!$B:$E,4,0)</f>
        <v/>
      </c>
      <c r="G75" s="36" t="str">
        <f>VLOOKUP(C75,[2]Export!$B:$F,5,0)</f>
        <v/>
      </c>
      <c r="H75" s="36" t="str">
        <f>VLOOKUP(C75,[2]Export!$B:$H,6,0)</f>
        <v/>
      </c>
    </row>
    <row r="76" spans="2:8" x14ac:dyDescent="0.25">
      <c r="B76" s="28">
        <v>1</v>
      </c>
      <c r="C76" s="29">
        <v>333</v>
      </c>
      <c r="D76" s="28" t="s">
        <v>101</v>
      </c>
      <c r="E76" s="36" t="str">
        <f>VLOOKUP(C76,[2]Export!$B:$D,3,0)</f>
        <v/>
      </c>
      <c r="F76" s="37" t="str">
        <f>VLOOKUP(C76,[2]Export!$B:$E,4,0)</f>
        <v/>
      </c>
      <c r="G76" s="36" t="str">
        <f>VLOOKUP(C76,[2]Export!$B:$F,5,0)</f>
        <v/>
      </c>
      <c r="H76" s="36" t="str">
        <f>VLOOKUP(C76,[2]Export!$B:$H,6,0)</f>
        <v/>
      </c>
    </row>
    <row r="77" spans="2:8" x14ac:dyDescent="0.25">
      <c r="B77" s="28">
        <v>1</v>
      </c>
      <c r="C77" s="29">
        <v>827</v>
      </c>
      <c r="D77" s="28" t="s">
        <v>102</v>
      </c>
      <c r="E77" s="36" t="str">
        <f>VLOOKUP(C77,[2]Export!$B:$D,3,0)</f>
        <v/>
      </c>
      <c r="F77" s="37" t="str">
        <f>VLOOKUP(C77,[2]Export!$B:$E,4,0)</f>
        <v/>
      </c>
      <c r="G77" s="36" t="str">
        <f>VLOOKUP(C77,[2]Export!$B:$F,5,0)</f>
        <v/>
      </c>
      <c r="H77" s="36" t="str">
        <f>VLOOKUP(C77,[2]Export!$B:$H,6,0)</f>
        <v/>
      </c>
    </row>
    <row r="78" spans="2:8" x14ac:dyDescent="0.25">
      <c r="B78" s="28">
        <v>1</v>
      </c>
      <c r="C78" s="29">
        <v>1020</v>
      </c>
      <c r="D78" s="28" t="s">
        <v>104</v>
      </c>
      <c r="E78" s="36" t="str">
        <f>VLOOKUP(C78,[2]Export!$B:$D,3,0)</f>
        <v/>
      </c>
      <c r="F78" s="37" t="str">
        <f>VLOOKUP(C78,[2]Export!$B:$E,4,0)</f>
        <v/>
      </c>
      <c r="G78" s="36" t="str">
        <f>VLOOKUP(C78,[2]Export!$B:$F,5,0)</f>
        <v/>
      </c>
      <c r="H78" s="36" t="str">
        <f>VLOOKUP(C78,[2]Export!$B:$H,6,0)</f>
        <v/>
      </c>
    </row>
    <row r="79" spans="2:8" x14ac:dyDescent="0.25">
      <c r="B79" s="28">
        <v>1</v>
      </c>
      <c r="C79" s="29">
        <v>199</v>
      </c>
      <c r="D79" s="28" t="s">
        <v>105</v>
      </c>
      <c r="E79" s="36" t="str">
        <f>VLOOKUP(C79,[2]Export!$B:$D,3,0)</f>
        <v/>
      </c>
      <c r="F79" s="37" t="str">
        <f>VLOOKUP(C79,[2]Export!$B:$E,4,0)</f>
        <v/>
      </c>
      <c r="G79" s="36" t="str">
        <f>VLOOKUP(C79,[2]Export!$B:$F,5,0)</f>
        <v/>
      </c>
      <c r="H79" s="36" t="str">
        <f>VLOOKUP(C79,[2]Export!$B:$H,6,0)</f>
        <v/>
      </c>
    </row>
    <row r="80" spans="2:8" x14ac:dyDescent="0.25">
      <c r="B80" s="28">
        <v>1</v>
      </c>
      <c r="C80" s="29">
        <v>853</v>
      </c>
      <c r="D80" s="28" t="s">
        <v>106</v>
      </c>
      <c r="E80" s="36" t="str">
        <f>VLOOKUP(C80,[2]Export!$B:$D,3,0)</f>
        <v/>
      </c>
      <c r="F80" s="37" t="str">
        <f>VLOOKUP(C80,[2]Export!$B:$E,4,0)</f>
        <v/>
      </c>
      <c r="G80" s="36" t="str">
        <f>VLOOKUP(C80,[2]Export!$B:$F,5,0)</f>
        <v/>
      </c>
      <c r="H80" s="36" t="str">
        <f>VLOOKUP(C80,[2]Export!$B:$H,6,0)</f>
        <v/>
      </c>
    </row>
    <row r="81" spans="2:8" x14ac:dyDescent="0.25">
      <c r="B81" s="28">
        <v>1</v>
      </c>
      <c r="C81" s="29">
        <v>222</v>
      </c>
      <c r="D81" s="28" t="s">
        <v>108</v>
      </c>
      <c r="E81" s="36" t="str">
        <f>VLOOKUP(C81,[2]Export!$B:$D,3,0)</f>
        <v/>
      </c>
      <c r="F81" s="37">
        <f>VLOOKUP(C81,[2]Export!$B:$E,4,0)</f>
        <v>148.05000000000001</v>
      </c>
      <c r="G81" s="36" t="str">
        <f>VLOOKUP(C81,[2]Export!$B:$F,5,0)</f>
        <v/>
      </c>
      <c r="H81" s="36">
        <f>VLOOKUP(C81,[2]Export!$B:$H,6,0)</f>
        <v>62.499999999999993</v>
      </c>
    </row>
    <row r="82" spans="2:8" x14ac:dyDescent="0.25">
      <c r="B82" s="28">
        <v>1</v>
      </c>
      <c r="C82" s="29">
        <v>904</v>
      </c>
      <c r="D82" s="28" t="s">
        <v>109</v>
      </c>
      <c r="E82" s="36" t="str">
        <f>VLOOKUP(C82,[2]Export!$B:$D,3,0)</f>
        <v/>
      </c>
      <c r="F82" s="37" t="str">
        <f>VLOOKUP(C82,[2]Export!$B:$E,4,0)</f>
        <v/>
      </c>
      <c r="G82" s="36" t="str">
        <f>VLOOKUP(C82,[2]Export!$B:$F,5,0)</f>
        <v/>
      </c>
      <c r="H82" s="36">
        <f>VLOOKUP(C82,[2]Export!$B:$H,6,0)</f>
        <v>7.5</v>
      </c>
    </row>
    <row r="83" spans="2:8" x14ac:dyDescent="0.25">
      <c r="B83" s="28">
        <v>1</v>
      </c>
      <c r="C83" s="29">
        <v>262</v>
      </c>
      <c r="D83" s="28" t="s">
        <v>110</v>
      </c>
      <c r="E83" s="36" t="str">
        <f>VLOOKUP(C83,[2]Export!$B:$D,3,0)</f>
        <v/>
      </c>
      <c r="F83" s="37" t="str">
        <f>VLOOKUP(C83,[2]Export!$B:$E,4,0)</f>
        <v/>
      </c>
      <c r="G83" s="36" t="str">
        <f>VLOOKUP(C83,[2]Export!$B:$F,5,0)</f>
        <v/>
      </c>
      <c r="H83" s="36" t="str">
        <f>VLOOKUP(C83,[2]Export!$B:$H,6,0)</f>
        <v/>
      </c>
    </row>
    <row r="84" spans="2:8" x14ac:dyDescent="0.25">
      <c r="B84" s="28">
        <v>1</v>
      </c>
      <c r="C84" s="29">
        <v>798</v>
      </c>
      <c r="D84" s="28" t="s">
        <v>112</v>
      </c>
      <c r="E84" s="36" t="str">
        <f>VLOOKUP(C84,[2]Export!$B:$D,3,0)</f>
        <v/>
      </c>
      <c r="F84" s="37" t="str">
        <f>VLOOKUP(C84,[2]Export!$B:$E,4,0)</f>
        <v/>
      </c>
      <c r="G84" s="36" t="str">
        <f>VLOOKUP(C84,[2]Export!$B:$F,5,0)</f>
        <v/>
      </c>
      <c r="H84" s="36">
        <f>VLOOKUP(C84,[2]Export!$B:$H,6,0)</f>
        <v>15</v>
      </c>
    </row>
    <row r="85" spans="2:8" x14ac:dyDescent="0.25">
      <c r="B85" s="28">
        <v>1</v>
      </c>
      <c r="C85" s="28">
        <v>999</v>
      </c>
      <c r="D85" s="28" t="s">
        <v>113</v>
      </c>
      <c r="E85" s="36" t="str">
        <f>VLOOKUP(C85,[2]Export!$B:$D,3,0)</f>
        <v/>
      </c>
      <c r="F85" s="37" t="str">
        <f>VLOOKUP(C85,[2]Export!$B:$E,4,0)</f>
        <v/>
      </c>
      <c r="G85" s="36" t="str">
        <f>VLOOKUP(C85,[2]Export!$B:$F,5,0)</f>
        <v/>
      </c>
      <c r="H85" s="36" t="str">
        <f>VLOOKUP(C85,[2]Export!$B:$H,6,0)</f>
        <v/>
      </c>
    </row>
    <row r="86" spans="2:8" x14ac:dyDescent="0.25">
      <c r="B86" s="28">
        <v>1</v>
      </c>
      <c r="C86" s="29">
        <v>671</v>
      </c>
      <c r="D86" s="28" t="s">
        <v>114</v>
      </c>
      <c r="E86" s="36" t="str">
        <f>VLOOKUP(C86,[2]Export!$B:$D,3,0)</f>
        <v/>
      </c>
      <c r="F86" s="37" t="str">
        <f>VLOOKUP(C86,[2]Export!$B:$E,4,0)</f>
        <v/>
      </c>
      <c r="G86" s="36" t="str">
        <f>VLOOKUP(C86,[2]Export!$B:$F,5,0)</f>
        <v/>
      </c>
      <c r="H86" s="36" t="str">
        <f>VLOOKUP(C86,[2]Export!$B:$H,6,0)</f>
        <v/>
      </c>
    </row>
    <row r="87" spans="2:8" x14ac:dyDescent="0.25">
      <c r="B87" s="28">
        <v>1</v>
      </c>
      <c r="C87" s="29">
        <v>824</v>
      </c>
      <c r="D87" s="28" t="s">
        <v>115</v>
      </c>
      <c r="E87" s="36" t="str">
        <f>VLOOKUP(C87,[2]Export!$B:$D,3,0)</f>
        <v/>
      </c>
      <c r="F87" s="37" t="str">
        <f>VLOOKUP(C87,[2]Export!$B:$E,4,0)</f>
        <v/>
      </c>
      <c r="G87" s="36" t="str">
        <f>VLOOKUP(C87,[2]Export!$B:$F,5,0)</f>
        <v/>
      </c>
      <c r="H87" s="36" t="str">
        <f>VLOOKUP(C87,[2]Export!$B:$H,6,0)</f>
        <v/>
      </c>
    </row>
    <row r="88" spans="2:8" x14ac:dyDescent="0.25">
      <c r="B88" s="28">
        <v>1</v>
      </c>
      <c r="C88" s="29">
        <v>887</v>
      </c>
      <c r="D88" s="28" t="s">
        <v>117</v>
      </c>
      <c r="E88" s="36" t="str">
        <f>VLOOKUP(C88,[2]Export!$B:$D,3,0)</f>
        <v/>
      </c>
      <c r="F88" s="37" t="str">
        <f>VLOOKUP(C88,[2]Export!$B:$E,4,0)</f>
        <v/>
      </c>
      <c r="G88" s="36" t="str">
        <f>VLOOKUP(C88,[2]Export!$B:$F,5,0)</f>
        <v/>
      </c>
      <c r="H88" s="36" t="str">
        <f>VLOOKUP(C88,[2]Export!$B:$H,6,0)</f>
        <v/>
      </c>
    </row>
    <row r="89" spans="2:8" x14ac:dyDescent="0.25">
      <c r="B89" s="28">
        <v>1</v>
      </c>
      <c r="C89" s="29">
        <v>324</v>
      </c>
      <c r="D89" s="28" t="s">
        <v>118</v>
      </c>
      <c r="E89" s="36" t="str">
        <f>VLOOKUP(C89,[2]Export!$B:$D,3,0)</f>
        <v/>
      </c>
      <c r="F89" s="37" t="str">
        <f>VLOOKUP(C89,[2]Export!$B:$E,4,0)</f>
        <v/>
      </c>
      <c r="G89" s="36" t="str">
        <f>VLOOKUP(C89,[2]Export!$B:$F,5,0)</f>
        <v/>
      </c>
      <c r="H89" s="36" t="str">
        <f>VLOOKUP(C89,[2]Export!$B:$H,6,0)</f>
        <v/>
      </c>
    </row>
    <row r="90" spans="2:8" x14ac:dyDescent="0.25">
      <c r="B90" s="28">
        <v>1</v>
      </c>
      <c r="C90" s="29">
        <v>888</v>
      </c>
      <c r="D90" s="28" t="s">
        <v>119</v>
      </c>
      <c r="E90" s="36" t="str">
        <f>VLOOKUP(C90,[2]Export!$B:$D,3,0)</f>
        <v/>
      </c>
      <c r="F90" s="37" t="str">
        <f>VLOOKUP(C90,[2]Export!$B:$E,4,0)</f>
        <v/>
      </c>
      <c r="G90" s="36" t="str">
        <f>VLOOKUP(C90,[2]Export!$B:$F,5,0)</f>
        <v/>
      </c>
      <c r="H90" s="36" t="str">
        <f>VLOOKUP(C90,[2]Export!$B:$H,6,0)</f>
        <v/>
      </c>
    </row>
    <row r="91" spans="2:8" x14ac:dyDescent="0.25">
      <c r="B91" s="28">
        <v>1</v>
      </c>
      <c r="C91" s="29">
        <v>1179</v>
      </c>
      <c r="D91" s="28" t="s">
        <v>120</v>
      </c>
      <c r="E91" s="36" t="str">
        <f>VLOOKUP(C91,[2]Export!$B:$D,3,0)</f>
        <v/>
      </c>
      <c r="F91" s="37" t="str">
        <f>VLOOKUP(C91,[2]Export!$B:$E,4,0)</f>
        <v/>
      </c>
      <c r="G91" s="36" t="str">
        <f>VLOOKUP(C91,[2]Export!$B:$F,5,0)</f>
        <v/>
      </c>
      <c r="H91" s="36" t="str">
        <f>VLOOKUP(C91,[2]Export!$B:$H,6,0)</f>
        <v/>
      </c>
    </row>
    <row r="92" spans="2:8" x14ac:dyDescent="0.25">
      <c r="B92" s="28">
        <v>1</v>
      </c>
      <c r="C92" s="29">
        <v>597</v>
      </c>
      <c r="D92" s="28" t="s">
        <v>121</v>
      </c>
      <c r="E92" s="36" t="str">
        <f>VLOOKUP(C92,[2]Export!$B:$D,3,0)</f>
        <v/>
      </c>
      <c r="F92" s="37" t="str">
        <f>VLOOKUP(C92,[2]Export!$B:$E,4,0)</f>
        <v/>
      </c>
      <c r="G92" s="36" t="str">
        <f>VLOOKUP(C92,[2]Export!$B:$F,5,0)</f>
        <v/>
      </c>
      <c r="H92" s="36" t="str">
        <f>VLOOKUP(C92,[2]Export!$B:$H,6,0)</f>
        <v/>
      </c>
    </row>
    <row r="93" spans="2:8" x14ac:dyDescent="0.25">
      <c r="B93" s="28">
        <v>1</v>
      </c>
      <c r="C93" s="29">
        <v>280</v>
      </c>
      <c r="D93" s="28" t="s">
        <v>122</v>
      </c>
      <c r="E93" s="36" t="str">
        <f>VLOOKUP(C93,[2]Export!$B:$D,3,0)</f>
        <v/>
      </c>
      <c r="F93" s="37" t="str">
        <f>VLOOKUP(C93,[2]Export!$B:$E,4,0)</f>
        <v/>
      </c>
      <c r="G93" s="36" t="str">
        <f>VLOOKUP(C93,[2]Export!$B:$F,5,0)</f>
        <v/>
      </c>
      <c r="H93" s="36" t="str">
        <f>VLOOKUP(C93,[2]Export!$B:$H,6,0)</f>
        <v/>
      </c>
    </row>
    <row r="94" spans="2:8" x14ac:dyDescent="0.25">
      <c r="B94" s="28">
        <v>1</v>
      </c>
      <c r="C94" s="29">
        <v>666</v>
      </c>
      <c r="D94" s="28" t="s">
        <v>123</v>
      </c>
      <c r="E94" s="36" t="str">
        <f>VLOOKUP(C94,[2]Export!$B:$D,3,0)</f>
        <v/>
      </c>
      <c r="F94" s="37" t="str">
        <f>VLOOKUP(C94,[2]Export!$B:$E,4,0)</f>
        <v/>
      </c>
      <c r="G94" s="36" t="str">
        <f>VLOOKUP(C94,[2]Export!$B:$F,5,0)</f>
        <v/>
      </c>
      <c r="H94" s="36" t="str">
        <f>VLOOKUP(C94,[2]Export!$B:$H,6,0)</f>
        <v/>
      </c>
    </row>
    <row r="95" spans="2:8" x14ac:dyDescent="0.25">
      <c r="B95" s="28">
        <v>1</v>
      </c>
      <c r="C95" s="29">
        <v>1021</v>
      </c>
      <c r="D95" s="28" t="s">
        <v>312</v>
      </c>
      <c r="E95" s="36" t="str">
        <f>VLOOKUP(C95,[2]Export!$B:$D,3,0)</f>
        <v/>
      </c>
      <c r="F95" s="37" t="str">
        <f>VLOOKUP(C95,[2]Export!$B:$E,4,0)</f>
        <v/>
      </c>
      <c r="G95" s="36" t="str">
        <f>VLOOKUP(C95,[2]Export!$B:$F,5,0)</f>
        <v/>
      </c>
      <c r="H95" s="36" t="str">
        <f>VLOOKUP(C95,[2]Export!$B:$H,6,0)</f>
        <v/>
      </c>
    </row>
    <row r="96" spans="2:8" x14ac:dyDescent="0.25">
      <c r="B96" s="28">
        <v>1</v>
      </c>
      <c r="C96" s="29">
        <v>4955</v>
      </c>
      <c r="D96" s="28" t="s">
        <v>125</v>
      </c>
      <c r="E96" s="36" t="str">
        <f>VLOOKUP(C96,[2]Export!$B:$D,3,0)</f>
        <v/>
      </c>
      <c r="F96" s="37" t="str">
        <f>VLOOKUP(C96,[2]Export!$B:$E,4,0)</f>
        <v/>
      </c>
      <c r="G96" s="36" t="str">
        <f>VLOOKUP(C96,[2]Export!$B:$F,5,0)</f>
        <v/>
      </c>
      <c r="H96" s="36">
        <f>VLOOKUP(C96,[2]Export!$B:$H,6,0)</f>
        <v>133.75</v>
      </c>
    </row>
    <row r="97" spans="2:8" x14ac:dyDescent="0.25">
      <c r="B97" s="28">
        <v>1</v>
      </c>
      <c r="C97" s="29">
        <v>740</v>
      </c>
      <c r="D97" s="28" t="s">
        <v>126</v>
      </c>
      <c r="E97" s="36" t="str">
        <f>VLOOKUP(C97,[2]Export!$B:$D,3,0)</f>
        <v/>
      </c>
      <c r="F97" s="37" t="str">
        <f>VLOOKUP(C97,[2]Export!$B:$E,4,0)</f>
        <v/>
      </c>
      <c r="G97" s="36" t="str">
        <f>VLOOKUP(C97,[2]Export!$B:$F,5,0)</f>
        <v/>
      </c>
      <c r="H97" s="36" t="str">
        <f>VLOOKUP(C97,[2]Export!$B:$H,6,0)</f>
        <v/>
      </c>
    </row>
    <row r="98" spans="2:8" x14ac:dyDescent="0.25">
      <c r="B98" s="28">
        <v>1</v>
      </c>
      <c r="C98" s="29">
        <v>435</v>
      </c>
      <c r="D98" s="28" t="s">
        <v>127</v>
      </c>
      <c r="E98" s="36" t="str">
        <f>VLOOKUP(C98,[2]Export!$B:$D,3,0)</f>
        <v/>
      </c>
      <c r="F98" s="37" t="str">
        <f>VLOOKUP(C98,[2]Export!$B:$E,4,0)</f>
        <v/>
      </c>
      <c r="G98" s="36" t="str">
        <f>VLOOKUP(C98,[2]Export!$B:$F,5,0)</f>
        <v/>
      </c>
      <c r="H98" s="36" t="str">
        <f>VLOOKUP(C98,[2]Export!$B:$H,6,0)</f>
        <v/>
      </c>
    </row>
    <row r="99" spans="2:8" x14ac:dyDescent="0.25">
      <c r="B99" s="28">
        <v>1</v>
      </c>
      <c r="C99" s="29">
        <v>218</v>
      </c>
      <c r="D99" s="28" t="s">
        <v>128</v>
      </c>
      <c r="E99" s="36" t="str">
        <f>VLOOKUP(C99,[2]Export!$B:$D,3,0)</f>
        <v/>
      </c>
      <c r="F99" s="37" t="str">
        <f>VLOOKUP(C99,[2]Export!$B:$E,4,0)</f>
        <v/>
      </c>
      <c r="G99" s="36" t="str">
        <f>VLOOKUP(C99,[2]Export!$B:$F,5,0)</f>
        <v/>
      </c>
      <c r="H99" s="36" t="str">
        <f>VLOOKUP(C99,[2]Export!$B:$H,6,0)</f>
        <v/>
      </c>
    </row>
    <row r="100" spans="2:8" x14ac:dyDescent="0.25">
      <c r="B100" s="28">
        <v>1</v>
      </c>
      <c r="C100" s="29">
        <v>797</v>
      </c>
      <c r="D100" s="28" t="s">
        <v>129</v>
      </c>
      <c r="E100" s="36" t="str">
        <f>VLOOKUP(C100,[2]Export!$B:$D,3,0)</f>
        <v/>
      </c>
      <c r="F100" s="37" t="str">
        <f>VLOOKUP(C100,[2]Export!$B:$E,4,0)</f>
        <v/>
      </c>
      <c r="G100" s="36" t="str">
        <f>VLOOKUP(C100,[2]Export!$B:$F,5,0)</f>
        <v/>
      </c>
      <c r="H100" s="36" t="str">
        <f>VLOOKUP(C100,[2]Export!$B:$H,6,0)</f>
        <v/>
      </c>
    </row>
    <row r="101" spans="2:8" x14ac:dyDescent="0.25">
      <c r="B101" s="28">
        <v>1</v>
      </c>
      <c r="C101" s="29">
        <v>459</v>
      </c>
      <c r="D101" s="28" t="s">
        <v>130</v>
      </c>
      <c r="E101" s="36" t="str">
        <f>VLOOKUP(C101,[2]Export!$B:$D,3,0)</f>
        <v/>
      </c>
      <c r="F101" s="37">
        <f>VLOOKUP(C101,[2]Export!$B:$E,4,0)</f>
        <v>1328.68</v>
      </c>
      <c r="G101" s="36" t="str">
        <f>VLOOKUP(C101,[2]Export!$B:$F,5,0)</f>
        <v/>
      </c>
      <c r="H101" s="36">
        <f>VLOOKUP(C101,[2]Export!$B:$H,6,0)</f>
        <v>281.25</v>
      </c>
    </row>
    <row r="102" spans="2:8" x14ac:dyDescent="0.25">
      <c r="B102" s="28">
        <v>1</v>
      </c>
      <c r="C102" s="29">
        <v>183</v>
      </c>
      <c r="D102" s="28" t="s">
        <v>132</v>
      </c>
      <c r="E102" s="36" t="str">
        <f>VLOOKUP(C102,[2]Export!$B:$D,3,0)</f>
        <v/>
      </c>
      <c r="F102" s="37" t="str">
        <f>VLOOKUP(C102,[2]Export!$B:$E,4,0)</f>
        <v/>
      </c>
      <c r="G102" s="36" t="str">
        <f>VLOOKUP(C102,[2]Export!$B:$F,5,0)</f>
        <v/>
      </c>
      <c r="H102" s="36" t="str">
        <f>VLOOKUP(C102,[2]Export!$B:$H,6,0)</f>
        <v/>
      </c>
    </row>
    <row r="103" spans="2:8" x14ac:dyDescent="0.25">
      <c r="B103" s="28">
        <v>1</v>
      </c>
      <c r="C103" s="29">
        <v>582</v>
      </c>
      <c r="D103" s="28" t="s">
        <v>135</v>
      </c>
      <c r="E103" s="36" t="str">
        <f>VLOOKUP(C103,[2]Export!$B:$D,3,0)</f>
        <v/>
      </c>
      <c r="F103" s="37" t="str">
        <f>VLOOKUP(C103,[2]Export!$B:$E,4,0)</f>
        <v/>
      </c>
      <c r="G103" s="36" t="str">
        <f>VLOOKUP(C103,[2]Export!$B:$F,5,0)</f>
        <v/>
      </c>
      <c r="H103" s="36" t="str">
        <f>VLOOKUP(C103,[2]Export!$B:$H,6,0)</f>
        <v/>
      </c>
    </row>
    <row r="104" spans="2:8" x14ac:dyDescent="0.25">
      <c r="B104" s="28">
        <v>1</v>
      </c>
      <c r="C104" s="29">
        <v>369</v>
      </c>
      <c r="D104" s="28" t="s">
        <v>136</v>
      </c>
      <c r="E104" s="36" t="str">
        <f>VLOOKUP(C104,[2]Export!$B:$D,3,0)</f>
        <v/>
      </c>
      <c r="F104" s="37" t="str">
        <f>VLOOKUP(C104,[2]Export!$B:$E,4,0)</f>
        <v/>
      </c>
      <c r="G104" s="36" t="str">
        <f>VLOOKUP(C104,[2]Export!$B:$F,5,0)</f>
        <v/>
      </c>
      <c r="H104" s="36" t="str">
        <f>VLOOKUP(C104,[2]Export!$B:$H,6,0)</f>
        <v/>
      </c>
    </row>
    <row r="105" spans="2:8" x14ac:dyDescent="0.25">
      <c r="B105" s="28">
        <v>1</v>
      </c>
      <c r="C105" s="29">
        <v>583</v>
      </c>
      <c r="D105" s="28" t="s">
        <v>313</v>
      </c>
      <c r="E105" s="36" t="str">
        <f>VLOOKUP(C105,[2]Export!$B:$D,3,0)</f>
        <v/>
      </c>
      <c r="F105" s="37" t="str">
        <f>VLOOKUP(C105,[2]Export!$B:$E,4,0)</f>
        <v/>
      </c>
      <c r="G105" s="36" t="str">
        <f>VLOOKUP(C105,[2]Export!$B:$F,5,0)</f>
        <v/>
      </c>
      <c r="H105" s="36" t="str">
        <f>VLOOKUP(C105,[2]Export!$B:$H,6,0)</f>
        <v/>
      </c>
    </row>
    <row r="106" spans="2:8" x14ac:dyDescent="0.25">
      <c r="B106" s="28">
        <v>1</v>
      </c>
      <c r="C106" s="28">
        <v>1028</v>
      </c>
      <c r="D106" s="28" t="s">
        <v>314</v>
      </c>
      <c r="E106" s="36" t="str">
        <f>VLOOKUP(C106,[2]Export!$B:$D,3,0)</f>
        <v/>
      </c>
      <c r="F106" s="37" t="str">
        <f>VLOOKUP(C106,[2]Export!$B:$E,4,0)</f>
        <v/>
      </c>
      <c r="G106" s="36" t="str">
        <f>VLOOKUP(C106,[2]Export!$B:$F,5,0)</f>
        <v/>
      </c>
      <c r="H106" s="36" t="str">
        <f>VLOOKUP(C106,[2]Export!$B:$H,6,0)</f>
        <v/>
      </c>
    </row>
    <row r="107" spans="2:8" x14ac:dyDescent="0.25">
      <c r="B107" s="28">
        <v>1</v>
      </c>
      <c r="C107" s="29">
        <v>4581</v>
      </c>
      <c r="D107" s="28" t="s">
        <v>141</v>
      </c>
      <c r="E107" s="36" t="str">
        <f>VLOOKUP(C107,[2]Export!$B:$D,3,0)</f>
        <v/>
      </c>
      <c r="F107" s="37" t="str">
        <f>VLOOKUP(C107,[2]Export!$B:$E,4,0)</f>
        <v/>
      </c>
      <c r="G107" s="36" t="str">
        <f>VLOOKUP(C107,[2]Export!$B:$F,5,0)</f>
        <v/>
      </c>
      <c r="H107" s="36">
        <f>VLOOKUP(C107,[2]Export!$B:$H,6,0)</f>
        <v>21.25</v>
      </c>
    </row>
    <row r="108" spans="2:8" x14ac:dyDescent="0.25">
      <c r="B108" s="28">
        <v>1</v>
      </c>
      <c r="C108" s="29">
        <v>101</v>
      </c>
      <c r="D108" s="28" t="s">
        <v>142</v>
      </c>
      <c r="E108" s="36" t="str">
        <f>VLOOKUP(C108,[2]Export!$B:$D,3,0)</f>
        <v/>
      </c>
      <c r="F108" s="37" t="str">
        <f>VLOOKUP(C108,[2]Export!$B:$E,4,0)</f>
        <v/>
      </c>
      <c r="G108" s="36" t="str">
        <f>VLOOKUP(C108,[2]Export!$B:$F,5,0)</f>
        <v/>
      </c>
      <c r="H108" s="36" t="str">
        <f>VLOOKUP(C108,[2]Export!$B:$H,6,0)</f>
        <v/>
      </c>
    </row>
    <row r="109" spans="2:8" x14ac:dyDescent="0.25">
      <c r="B109" s="28">
        <v>1</v>
      </c>
      <c r="C109" s="29">
        <v>281</v>
      </c>
      <c r="D109" s="28" t="s">
        <v>143</v>
      </c>
      <c r="E109" s="36" t="str">
        <f>VLOOKUP(C109,[2]Export!$B:$D,3,0)</f>
        <v/>
      </c>
      <c r="F109" s="37" t="str">
        <f>VLOOKUP(C109,[2]Export!$B:$E,4,0)</f>
        <v/>
      </c>
      <c r="G109" s="36" t="str">
        <f>VLOOKUP(C109,[2]Export!$B:$F,5,0)</f>
        <v/>
      </c>
      <c r="H109" s="36">
        <f>VLOOKUP(C109,[2]Export!$B:$H,6,0)</f>
        <v>578.75</v>
      </c>
    </row>
    <row r="110" spans="2:8" x14ac:dyDescent="0.25">
      <c r="B110" s="28">
        <v>1</v>
      </c>
      <c r="C110" s="29">
        <v>5361</v>
      </c>
      <c r="D110" s="28" t="s">
        <v>144</v>
      </c>
      <c r="E110" s="36" t="str">
        <f>VLOOKUP(C110,[2]Export!$B:$D,3,0)</f>
        <v/>
      </c>
      <c r="F110" s="37" t="str">
        <f>VLOOKUP(C110,[2]Export!$B:$E,4,0)</f>
        <v/>
      </c>
      <c r="G110" s="36" t="str">
        <f>VLOOKUP(C110,[2]Export!$B:$F,5,0)</f>
        <v/>
      </c>
      <c r="H110" s="36" t="str">
        <f>VLOOKUP(C110,[2]Export!$B:$H,6,0)</f>
        <v/>
      </c>
    </row>
    <row r="111" spans="2:8" x14ac:dyDescent="0.25">
      <c r="B111" s="28">
        <v>1</v>
      </c>
      <c r="C111" s="29">
        <v>584</v>
      </c>
      <c r="D111" s="28" t="s">
        <v>145</v>
      </c>
      <c r="E111" s="36" t="str">
        <f>VLOOKUP(C111,[2]Export!$B:$D,3,0)</f>
        <v/>
      </c>
      <c r="F111" s="37" t="str">
        <f>VLOOKUP(C111,[2]Export!$B:$E,4,0)</f>
        <v/>
      </c>
      <c r="G111" s="36" t="str">
        <f>VLOOKUP(C111,[2]Export!$B:$F,5,0)</f>
        <v/>
      </c>
      <c r="H111" s="36" t="str">
        <f>VLOOKUP(C111,[2]Export!$B:$H,6,0)</f>
        <v/>
      </c>
    </row>
    <row r="112" spans="2:8" x14ac:dyDescent="0.25">
      <c r="B112" s="28">
        <v>1</v>
      </c>
      <c r="C112" s="29">
        <v>635</v>
      </c>
      <c r="D112" s="28" t="s">
        <v>146</v>
      </c>
      <c r="E112" s="36" t="str">
        <f>VLOOKUP(C112,[2]Export!$B:$D,3,0)</f>
        <v/>
      </c>
      <c r="F112" s="37" t="str">
        <f>VLOOKUP(C112,[2]Export!$B:$E,4,0)</f>
        <v/>
      </c>
      <c r="G112" s="36" t="str">
        <f>VLOOKUP(C112,[2]Export!$B:$F,5,0)</f>
        <v/>
      </c>
      <c r="H112" s="36" t="str">
        <f>VLOOKUP(C112,[2]Export!$B:$H,6,0)</f>
        <v/>
      </c>
    </row>
    <row r="113" spans="2:8" x14ac:dyDescent="0.25">
      <c r="B113" s="28">
        <v>1</v>
      </c>
      <c r="C113" s="29">
        <v>667</v>
      </c>
      <c r="D113" s="28" t="s">
        <v>148</v>
      </c>
      <c r="E113" s="36" t="str">
        <f>VLOOKUP(C113,[2]Export!$B:$D,3,0)</f>
        <v/>
      </c>
      <c r="F113" s="37" t="str">
        <f>VLOOKUP(C113,[2]Export!$B:$E,4,0)</f>
        <v/>
      </c>
      <c r="G113" s="36" t="str">
        <f>VLOOKUP(C113,[2]Export!$B:$F,5,0)</f>
        <v/>
      </c>
      <c r="H113" s="36" t="str">
        <f>VLOOKUP(C113,[2]Export!$B:$H,6,0)</f>
        <v/>
      </c>
    </row>
    <row r="114" spans="2:8" x14ac:dyDescent="0.25">
      <c r="B114" s="28">
        <v>1</v>
      </c>
      <c r="C114" s="29">
        <v>683</v>
      </c>
      <c r="D114" s="28" t="s">
        <v>149</v>
      </c>
      <c r="E114" s="36" t="str">
        <f>VLOOKUP(C114,[2]Export!$B:$D,3,0)</f>
        <v/>
      </c>
      <c r="F114" s="37" t="str">
        <f>VLOOKUP(C114,[2]Export!$B:$E,4,0)</f>
        <v/>
      </c>
      <c r="G114" s="36" t="str">
        <f>VLOOKUP(C114,[2]Export!$B:$F,5,0)</f>
        <v/>
      </c>
      <c r="H114" s="36" t="str">
        <f>VLOOKUP(C114,[2]Export!$B:$H,6,0)</f>
        <v/>
      </c>
    </row>
    <row r="115" spans="2:8" x14ac:dyDescent="0.25">
      <c r="B115" s="28">
        <v>1</v>
      </c>
      <c r="C115" s="29">
        <v>668</v>
      </c>
      <c r="D115" s="28" t="s">
        <v>150</v>
      </c>
      <c r="E115" s="36" t="str">
        <f>VLOOKUP(C115,[2]Export!$B:$D,3,0)</f>
        <v/>
      </c>
      <c r="F115" s="37" t="str">
        <f>VLOOKUP(C115,[2]Export!$B:$E,4,0)</f>
        <v/>
      </c>
      <c r="G115" s="36" t="str">
        <f>VLOOKUP(C115,[2]Export!$B:$F,5,0)</f>
        <v/>
      </c>
      <c r="H115" s="36" t="str">
        <f>VLOOKUP(C115,[2]Export!$B:$H,6,0)</f>
        <v/>
      </c>
    </row>
    <row r="116" spans="2:8" x14ac:dyDescent="0.25">
      <c r="B116" s="28">
        <v>1</v>
      </c>
      <c r="C116" s="29">
        <v>1022</v>
      </c>
      <c r="D116" s="28" t="s">
        <v>317</v>
      </c>
      <c r="E116" s="36" t="str">
        <f>VLOOKUP(C116,[2]Export!$B:$D,3,0)</f>
        <v/>
      </c>
      <c r="F116" s="37" t="str">
        <f>VLOOKUP(C116,[2]Export!$B:$E,4,0)</f>
        <v/>
      </c>
      <c r="G116" s="36" t="str">
        <f>VLOOKUP(C116,[2]Export!$B:$F,5,0)</f>
        <v/>
      </c>
      <c r="H116" s="36" t="str">
        <f>VLOOKUP(C116,[2]Export!$B:$H,6,0)</f>
        <v/>
      </c>
    </row>
    <row r="117" spans="2:8" x14ac:dyDescent="0.25">
      <c r="B117" s="28">
        <v>1</v>
      </c>
      <c r="C117" s="29">
        <v>684</v>
      </c>
      <c r="D117" s="28" t="s">
        <v>152</v>
      </c>
      <c r="E117" s="36" t="str">
        <f>VLOOKUP(C117,[2]Export!$B:$D,3,0)</f>
        <v/>
      </c>
      <c r="F117" s="37" t="str">
        <f>VLOOKUP(C117,[2]Export!$B:$E,4,0)</f>
        <v/>
      </c>
      <c r="G117" s="36" t="str">
        <f>VLOOKUP(C117,[2]Export!$B:$F,5,0)</f>
        <v/>
      </c>
      <c r="H117" s="36" t="str">
        <f>VLOOKUP(C117,[2]Export!$B:$H,6,0)</f>
        <v/>
      </c>
    </row>
    <row r="118" spans="2:8" x14ac:dyDescent="0.25">
      <c r="B118" s="28">
        <v>1</v>
      </c>
      <c r="C118" s="29">
        <v>1026</v>
      </c>
      <c r="D118" s="28" t="s">
        <v>153</v>
      </c>
      <c r="E118" s="36" t="str">
        <f>VLOOKUP(C118,[2]Export!$B:$D,3,0)</f>
        <v/>
      </c>
      <c r="F118" s="37" t="str">
        <f>VLOOKUP(C118,[2]Export!$B:$E,4,0)</f>
        <v/>
      </c>
      <c r="G118" s="36" t="str">
        <f>VLOOKUP(C118,[2]Export!$B:$F,5,0)</f>
        <v/>
      </c>
      <c r="H118" s="36" t="str">
        <f>VLOOKUP(C118,[2]Export!$B:$H,6,0)</f>
        <v/>
      </c>
    </row>
    <row r="119" spans="2:8" x14ac:dyDescent="0.25">
      <c r="B119" s="28">
        <v>1</v>
      </c>
      <c r="C119" s="29">
        <v>102</v>
      </c>
      <c r="D119" s="28" t="s">
        <v>157</v>
      </c>
      <c r="E119" s="36" t="str">
        <f>VLOOKUP(C119,[2]Export!$B:$D,3,0)</f>
        <v/>
      </c>
      <c r="F119" s="37" t="str">
        <f>VLOOKUP(C119,[2]Export!$B:$E,4,0)</f>
        <v/>
      </c>
      <c r="G119" s="36" t="str">
        <f>VLOOKUP(C119,[2]Export!$B:$F,5,0)</f>
        <v/>
      </c>
      <c r="H119" s="36" t="str">
        <f>VLOOKUP(C119,[2]Export!$B:$H,6,0)</f>
        <v/>
      </c>
    </row>
    <row r="120" spans="2:8" x14ac:dyDescent="0.25">
      <c r="B120" s="28">
        <v>1</v>
      </c>
      <c r="C120" s="29">
        <v>299</v>
      </c>
      <c r="D120" s="28" t="s">
        <v>158</v>
      </c>
      <c r="E120" s="36" t="str">
        <f>VLOOKUP(C120,[2]Export!$B:$D,3,0)</f>
        <v/>
      </c>
      <c r="F120" s="37" t="str">
        <f>VLOOKUP(C120,[2]Export!$B:$E,4,0)</f>
        <v/>
      </c>
      <c r="G120" s="36" t="str">
        <f>VLOOKUP(C120,[2]Export!$B:$F,5,0)</f>
        <v/>
      </c>
      <c r="H120" s="36" t="str">
        <f>VLOOKUP(C120,[2]Export!$B:$H,6,0)</f>
        <v/>
      </c>
    </row>
    <row r="121" spans="2:8" x14ac:dyDescent="0.25">
      <c r="B121" s="28">
        <v>1</v>
      </c>
      <c r="C121" s="29">
        <v>783</v>
      </c>
      <c r="D121" s="28" t="s">
        <v>160</v>
      </c>
      <c r="E121" s="36" t="str">
        <f>VLOOKUP(C121,[2]Export!$B:$D,3,0)</f>
        <v/>
      </c>
      <c r="F121" s="37" t="str">
        <f>VLOOKUP(C121,[2]Export!$B:$E,4,0)</f>
        <v/>
      </c>
      <c r="G121" s="36" t="str">
        <f>VLOOKUP(C121,[2]Export!$B:$F,5,0)</f>
        <v/>
      </c>
      <c r="H121" s="36" t="str">
        <f>VLOOKUP(C121,[2]Export!$B:$H,6,0)</f>
        <v/>
      </c>
    </row>
    <row r="122" spans="2:8" x14ac:dyDescent="0.25">
      <c r="B122" s="28">
        <v>1</v>
      </c>
      <c r="C122" s="29">
        <v>305</v>
      </c>
      <c r="D122" s="28" t="s">
        <v>161</v>
      </c>
      <c r="E122" s="36" t="str">
        <f>VLOOKUP(C122,[2]Export!$B:$D,3,0)</f>
        <v/>
      </c>
      <c r="F122" s="37" t="str">
        <f>VLOOKUP(C122,[2]Export!$B:$E,4,0)</f>
        <v/>
      </c>
      <c r="G122" s="36" t="str">
        <f>VLOOKUP(C122,[2]Export!$B:$F,5,0)</f>
        <v/>
      </c>
      <c r="H122" s="36" t="str">
        <f>VLOOKUP(C122,[2]Export!$B:$H,6,0)</f>
        <v/>
      </c>
    </row>
    <row r="123" spans="2:8" x14ac:dyDescent="0.25">
      <c r="B123" s="28">
        <v>1</v>
      </c>
      <c r="C123" s="29">
        <v>1024</v>
      </c>
      <c r="D123" s="28" t="s">
        <v>162</v>
      </c>
      <c r="E123" s="36" t="str">
        <f>VLOOKUP(C123,[2]Export!$B:$D,3,0)</f>
        <v/>
      </c>
      <c r="F123" s="37">
        <f>VLOOKUP(C123,[2]Export!$B:$E,4,0)</f>
        <v>1882.21</v>
      </c>
      <c r="G123" s="36" t="str">
        <f>VLOOKUP(C123,[2]Export!$B:$F,5,0)</f>
        <v/>
      </c>
      <c r="H123" s="36" t="str">
        <f>VLOOKUP(C123,[2]Export!$B:$H,6,0)</f>
        <v/>
      </c>
    </row>
    <row r="124" spans="2:8" x14ac:dyDescent="0.25">
      <c r="B124" s="28">
        <v>1</v>
      </c>
      <c r="C124" s="29">
        <v>282</v>
      </c>
      <c r="D124" s="28" t="s">
        <v>163</v>
      </c>
      <c r="E124" s="36" t="str">
        <f>VLOOKUP(C124,[2]Export!$B:$D,3,0)</f>
        <v/>
      </c>
      <c r="F124" s="37">
        <f>VLOOKUP(C124,[2]Export!$B:$E,4,0)</f>
        <v>5664.96</v>
      </c>
      <c r="G124" s="36" t="str">
        <f>VLOOKUP(C124,[2]Export!$B:$F,5,0)</f>
        <v/>
      </c>
      <c r="H124" s="36">
        <f>VLOOKUP(C124,[2]Export!$B:$H,6,0)</f>
        <v>1586.25</v>
      </c>
    </row>
    <row r="125" spans="2:8" x14ac:dyDescent="0.25">
      <c r="B125" s="28">
        <v>1</v>
      </c>
      <c r="C125" s="29">
        <v>4303</v>
      </c>
      <c r="D125" s="28" t="s">
        <v>164</v>
      </c>
      <c r="E125" s="36" t="str">
        <f>VLOOKUP(C125,[2]Export!$B:$D,3,0)</f>
        <v/>
      </c>
      <c r="F125" s="37" t="str">
        <f>VLOOKUP(C125,[2]Export!$B:$E,4,0)</f>
        <v/>
      </c>
      <c r="G125" s="36" t="str">
        <f>VLOOKUP(C125,[2]Export!$B:$F,5,0)</f>
        <v/>
      </c>
      <c r="H125" s="36" t="str">
        <f>VLOOKUP(C125,[2]Export!$B:$H,6,0)</f>
        <v/>
      </c>
    </row>
    <row r="126" spans="2:8" x14ac:dyDescent="0.25">
      <c r="B126" s="28">
        <v>1</v>
      </c>
      <c r="C126" s="29">
        <v>370</v>
      </c>
      <c r="D126" s="28" t="s">
        <v>166</v>
      </c>
      <c r="E126" s="36" t="str">
        <f>VLOOKUP(C126,[2]Export!$B:$D,3,0)</f>
        <v/>
      </c>
      <c r="F126" s="37" t="str">
        <f>VLOOKUP(C126,[2]Export!$B:$E,4,0)</f>
        <v/>
      </c>
      <c r="G126" s="36" t="str">
        <f>VLOOKUP(C126,[2]Export!$B:$F,5,0)</f>
        <v/>
      </c>
      <c r="H126" s="36" t="str">
        <f>VLOOKUP(C126,[2]Export!$B:$H,6,0)</f>
        <v/>
      </c>
    </row>
    <row r="127" spans="2:8" x14ac:dyDescent="0.25">
      <c r="B127" s="28">
        <v>1</v>
      </c>
      <c r="C127" s="29">
        <v>297</v>
      </c>
      <c r="D127" s="28" t="s">
        <v>167</v>
      </c>
      <c r="E127" s="36" t="str">
        <f>VLOOKUP(C127,[2]Export!$B:$D,3,0)</f>
        <v/>
      </c>
      <c r="F127" s="37" t="str">
        <f>VLOOKUP(C127,[2]Export!$B:$E,4,0)</f>
        <v/>
      </c>
      <c r="G127" s="36" t="str">
        <f>VLOOKUP(C127,[2]Export!$B:$F,5,0)</f>
        <v/>
      </c>
      <c r="H127" s="36" t="str">
        <f>VLOOKUP(C127,[2]Export!$B:$H,6,0)</f>
        <v/>
      </c>
    </row>
    <row r="128" spans="2:8" x14ac:dyDescent="0.25">
      <c r="B128" s="28">
        <v>1</v>
      </c>
      <c r="C128" s="29">
        <v>248</v>
      </c>
      <c r="D128" s="28" t="s">
        <v>168</v>
      </c>
      <c r="E128" s="36" t="str">
        <f>VLOOKUP(C128,[2]Export!$B:$D,3,0)</f>
        <v/>
      </c>
      <c r="F128" s="37" t="str">
        <f>VLOOKUP(C128,[2]Export!$B:$E,4,0)</f>
        <v/>
      </c>
      <c r="G128" s="36" t="str">
        <f>VLOOKUP(C128,[2]Export!$B:$F,5,0)</f>
        <v/>
      </c>
      <c r="H128" s="36" t="str">
        <f>VLOOKUP(C128,[2]Export!$B:$H,6,0)</f>
        <v/>
      </c>
    </row>
    <row r="129" spans="2:8" x14ac:dyDescent="0.25">
      <c r="B129" s="28">
        <v>1</v>
      </c>
      <c r="C129" s="29">
        <v>227</v>
      </c>
      <c r="D129" s="28" t="s">
        <v>169</v>
      </c>
      <c r="E129" s="36" t="str">
        <f>VLOOKUP(C129,[2]Export!$B:$D,3,0)</f>
        <v/>
      </c>
      <c r="F129" s="37" t="str">
        <f>VLOOKUP(C129,[2]Export!$B:$E,4,0)</f>
        <v/>
      </c>
      <c r="G129" s="36" t="str">
        <f>VLOOKUP(C129,[2]Export!$B:$F,5,0)</f>
        <v/>
      </c>
      <c r="H129" s="36" t="str">
        <f>VLOOKUP(C129,[2]Export!$B:$H,6,0)</f>
        <v/>
      </c>
    </row>
    <row r="130" spans="2:8" x14ac:dyDescent="0.25">
      <c r="B130" s="28">
        <v>1</v>
      </c>
      <c r="C130" s="29">
        <v>360</v>
      </c>
      <c r="D130" s="28" t="s">
        <v>170</v>
      </c>
      <c r="E130" s="36" t="str">
        <f>VLOOKUP(C130,[2]Export!$B:$D,3,0)</f>
        <v/>
      </c>
      <c r="F130" s="37" t="str">
        <f>VLOOKUP(C130,[2]Export!$B:$E,4,0)</f>
        <v/>
      </c>
      <c r="G130" s="36" t="str">
        <f>VLOOKUP(C130,[2]Export!$B:$F,5,0)</f>
        <v/>
      </c>
      <c r="H130" s="36" t="str">
        <f>VLOOKUP(C130,[2]Export!$B:$H,6,0)</f>
        <v/>
      </c>
    </row>
    <row r="131" spans="2:8" x14ac:dyDescent="0.25">
      <c r="B131" s="28">
        <v>1</v>
      </c>
      <c r="C131" s="28">
        <v>598</v>
      </c>
      <c r="D131" s="28" t="s">
        <v>171</v>
      </c>
      <c r="E131" s="36" t="str">
        <f>VLOOKUP(C131,[2]Export!$B:$D,3,0)</f>
        <v/>
      </c>
      <c r="F131" s="37" t="str">
        <f>VLOOKUP(C131,[2]Export!$B:$E,4,0)</f>
        <v/>
      </c>
      <c r="G131" s="36" t="str">
        <f>VLOOKUP(C131,[2]Export!$B:$F,5,0)</f>
        <v/>
      </c>
      <c r="H131" s="36" t="str">
        <f>VLOOKUP(C131,[2]Export!$B:$H,6,0)</f>
        <v/>
      </c>
    </row>
    <row r="132" spans="2:8" x14ac:dyDescent="0.25">
      <c r="B132" s="28">
        <v>1</v>
      </c>
      <c r="C132" s="29">
        <v>784</v>
      </c>
      <c r="D132" s="28" t="s">
        <v>173</v>
      </c>
      <c r="E132" s="36" t="str">
        <f>VLOOKUP(C132,[2]Export!$B:$D,3,0)</f>
        <v/>
      </c>
      <c r="F132" s="37" t="str">
        <f>VLOOKUP(C132,[2]Export!$B:$E,4,0)</f>
        <v/>
      </c>
      <c r="G132" s="36" t="str">
        <f>VLOOKUP(C132,[2]Export!$B:$F,5,0)</f>
        <v/>
      </c>
      <c r="H132" s="36" t="str">
        <f>VLOOKUP(C132,[2]Export!$B:$H,6,0)</f>
        <v/>
      </c>
    </row>
    <row r="133" spans="2:8" x14ac:dyDescent="0.25">
      <c r="B133" s="28">
        <v>1</v>
      </c>
      <c r="C133" s="29">
        <v>685</v>
      </c>
      <c r="D133" s="28" t="s">
        <v>175</v>
      </c>
      <c r="E133" s="36" t="str">
        <f>VLOOKUP(C133,[2]Export!$B:$D,3,0)</f>
        <v/>
      </c>
      <c r="F133" s="37" t="str">
        <f>VLOOKUP(C133,[2]Export!$B:$E,4,0)</f>
        <v/>
      </c>
      <c r="G133" s="36" t="str">
        <f>VLOOKUP(C133,[2]Export!$B:$F,5,0)</f>
        <v/>
      </c>
      <c r="H133" s="36" t="str">
        <f>VLOOKUP(C133,[2]Export!$B:$H,6,0)</f>
        <v/>
      </c>
    </row>
    <row r="134" spans="2:8" x14ac:dyDescent="0.25">
      <c r="B134" s="28">
        <v>1</v>
      </c>
      <c r="C134" s="29">
        <v>585</v>
      </c>
      <c r="D134" s="28" t="s">
        <v>176</v>
      </c>
      <c r="E134" s="36" t="str">
        <f>VLOOKUP(C134,[2]Export!$B:$D,3,0)</f>
        <v/>
      </c>
      <c r="F134" s="37" t="str">
        <f>VLOOKUP(C134,[2]Export!$B:$E,4,0)</f>
        <v/>
      </c>
      <c r="G134" s="36" t="str">
        <f>VLOOKUP(C134,[2]Export!$B:$F,5,0)</f>
        <v/>
      </c>
      <c r="H134" s="36" t="str">
        <f>VLOOKUP(C134,[2]Export!$B:$H,6,0)</f>
        <v/>
      </c>
    </row>
    <row r="135" spans="2:8" x14ac:dyDescent="0.25">
      <c r="B135" s="28">
        <v>1</v>
      </c>
      <c r="C135" s="29">
        <v>1023</v>
      </c>
      <c r="D135" s="28" t="s">
        <v>178</v>
      </c>
      <c r="E135" s="36" t="str">
        <f>VLOOKUP(C135,[2]Export!$B:$D,3,0)</f>
        <v/>
      </c>
      <c r="F135" s="37" t="str">
        <f>VLOOKUP(C135,[2]Export!$B:$E,4,0)</f>
        <v/>
      </c>
      <c r="G135" s="36" t="str">
        <f>VLOOKUP(C135,[2]Export!$B:$F,5,0)</f>
        <v/>
      </c>
      <c r="H135" s="36" t="str">
        <f>VLOOKUP(C135,[2]Export!$B:$H,6,0)</f>
        <v/>
      </c>
    </row>
    <row r="136" spans="2:8" x14ac:dyDescent="0.25">
      <c r="B136" s="28">
        <v>1</v>
      </c>
      <c r="C136" s="29">
        <v>785</v>
      </c>
      <c r="D136" s="28" t="s">
        <v>179</v>
      </c>
      <c r="E136" s="36" t="str">
        <f>VLOOKUP(C136,[2]Export!$B:$D,3,0)</f>
        <v/>
      </c>
      <c r="F136" s="37" t="str">
        <f>VLOOKUP(C136,[2]Export!$B:$E,4,0)</f>
        <v/>
      </c>
      <c r="G136" s="36" t="str">
        <f>VLOOKUP(C136,[2]Export!$B:$F,5,0)</f>
        <v/>
      </c>
      <c r="H136" s="36" t="str">
        <f>VLOOKUP(C136,[2]Export!$B:$H,6,0)</f>
        <v/>
      </c>
    </row>
    <row r="137" spans="2:8" x14ac:dyDescent="0.25">
      <c r="B137" s="28">
        <v>1</v>
      </c>
      <c r="C137" s="29">
        <v>340</v>
      </c>
      <c r="D137" s="28" t="s">
        <v>180</v>
      </c>
      <c r="E137" s="36" t="str">
        <f>VLOOKUP(C137,[2]Export!$B:$D,3,0)</f>
        <v/>
      </c>
      <c r="F137" s="37" t="str">
        <f>VLOOKUP(C137,[2]Export!$B:$E,4,0)</f>
        <v/>
      </c>
      <c r="G137" s="36" t="str">
        <f>VLOOKUP(C137,[2]Export!$B:$F,5,0)</f>
        <v/>
      </c>
      <c r="H137" s="36" t="str">
        <f>VLOOKUP(C137,[2]Export!$B:$H,6,0)</f>
        <v/>
      </c>
    </row>
    <row r="138" spans="2:8" x14ac:dyDescent="0.25">
      <c r="B138" s="28">
        <v>1</v>
      </c>
      <c r="C138" s="29">
        <v>786</v>
      </c>
      <c r="D138" s="28" t="s">
        <v>181</v>
      </c>
      <c r="E138" s="36" t="str">
        <f>VLOOKUP(C138,[2]Export!$B:$D,3,0)</f>
        <v/>
      </c>
      <c r="F138" s="37" t="str">
        <f>VLOOKUP(C138,[2]Export!$B:$E,4,0)</f>
        <v/>
      </c>
      <c r="G138" s="36" t="str">
        <f>VLOOKUP(C138,[2]Export!$B:$F,5,0)</f>
        <v/>
      </c>
      <c r="H138" s="36" t="str">
        <f>VLOOKUP(C138,[2]Export!$B:$H,6,0)</f>
        <v/>
      </c>
    </row>
    <row r="139" spans="2:8" x14ac:dyDescent="0.25">
      <c r="B139" s="28">
        <v>1</v>
      </c>
      <c r="C139" s="29">
        <v>200</v>
      </c>
      <c r="D139" s="28" t="s">
        <v>182</v>
      </c>
      <c r="E139" s="36" t="str">
        <f>VLOOKUP(C139,[2]Export!$B:$D,3,0)</f>
        <v/>
      </c>
      <c r="F139" s="37">
        <f>VLOOKUP(C139,[2]Export!$B:$E,4,0)</f>
        <v>854.3599999999999</v>
      </c>
      <c r="G139" s="36" t="str">
        <f>VLOOKUP(C139,[2]Export!$B:$F,5,0)</f>
        <v/>
      </c>
      <c r="H139" s="36" t="str">
        <f>VLOOKUP(C139,[2]Export!$B:$H,6,0)</f>
        <v/>
      </c>
    </row>
    <row r="140" spans="2:8" x14ac:dyDescent="0.25">
      <c r="B140" s="28">
        <v>1</v>
      </c>
      <c r="C140" s="29">
        <v>201</v>
      </c>
      <c r="D140" s="28" t="s">
        <v>183</v>
      </c>
      <c r="E140" s="36" t="str">
        <f>VLOOKUP(C140,[2]Export!$B:$D,3,0)</f>
        <v/>
      </c>
      <c r="F140" s="37">
        <f>VLOOKUP(C140,[2]Export!$B:$E,4,0)</f>
        <v>440.46000000000004</v>
      </c>
      <c r="G140" s="36" t="str">
        <f>VLOOKUP(C140,[2]Export!$B:$F,5,0)</f>
        <v/>
      </c>
      <c r="H140" s="36" t="str">
        <f>VLOOKUP(C140,[2]Export!$B:$H,6,0)</f>
        <v/>
      </c>
    </row>
    <row r="141" spans="2:8" x14ac:dyDescent="0.25">
      <c r="B141" s="28">
        <v>1</v>
      </c>
      <c r="C141" s="29">
        <v>97</v>
      </c>
      <c r="D141" s="28" t="s">
        <v>184</v>
      </c>
      <c r="E141" s="36" t="str">
        <f>VLOOKUP(C141,[2]Export!$B:$D,3,0)</f>
        <v/>
      </c>
      <c r="F141" s="37" t="str">
        <f>VLOOKUP(C141,[2]Export!$B:$E,4,0)</f>
        <v/>
      </c>
      <c r="G141" s="36" t="str">
        <f>VLOOKUP(C141,[2]Export!$B:$F,5,0)</f>
        <v/>
      </c>
      <c r="H141" s="36" t="str">
        <f>VLOOKUP(C141,[2]Export!$B:$H,6,0)</f>
        <v/>
      </c>
    </row>
    <row r="142" spans="2:8" x14ac:dyDescent="0.25">
      <c r="B142" s="28">
        <v>1</v>
      </c>
      <c r="C142" s="29">
        <v>741</v>
      </c>
      <c r="D142" s="28" t="s">
        <v>186</v>
      </c>
      <c r="E142" s="36" t="str">
        <f>VLOOKUP(C142,[2]Export!$B:$D,3,0)</f>
        <v/>
      </c>
      <c r="F142" s="37" t="str">
        <f>VLOOKUP(C142,[2]Export!$B:$E,4,0)</f>
        <v/>
      </c>
      <c r="G142" s="36" t="str">
        <f>VLOOKUP(C142,[2]Export!$B:$F,5,0)</f>
        <v/>
      </c>
      <c r="H142" s="36" t="str">
        <f>VLOOKUP(C142,[2]Export!$B:$H,6,0)</f>
        <v/>
      </c>
    </row>
    <row r="143" spans="2:8" x14ac:dyDescent="0.25">
      <c r="B143" s="28">
        <v>1</v>
      </c>
      <c r="C143" s="29">
        <v>186</v>
      </c>
      <c r="D143" s="28" t="s">
        <v>319</v>
      </c>
      <c r="E143" s="36" t="str">
        <f>VLOOKUP(C143,[2]Export!$B:$D,3,0)</f>
        <v/>
      </c>
      <c r="F143" s="37" t="str">
        <f>VLOOKUP(C143,[2]Export!$B:$E,4,0)</f>
        <v/>
      </c>
      <c r="G143" s="36" t="str">
        <f>VLOOKUP(C143,[2]Export!$B:$F,5,0)</f>
        <v/>
      </c>
      <c r="H143" s="36" t="str">
        <f>VLOOKUP(C143,[2]Export!$B:$H,6,0)</f>
        <v/>
      </c>
    </row>
    <row r="144" spans="2:8" x14ac:dyDescent="0.25">
      <c r="B144" s="28">
        <v>1</v>
      </c>
      <c r="C144" s="29">
        <v>855</v>
      </c>
      <c r="D144" s="28" t="s">
        <v>190</v>
      </c>
      <c r="E144" s="36" t="str">
        <f>VLOOKUP(C144,[2]Export!$B:$D,3,0)</f>
        <v/>
      </c>
      <c r="F144" s="37" t="str">
        <f>VLOOKUP(C144,[2]Export!$B:$E,4,0)</f>
        <v/>
      </c>
      <c r="G144" s="36" t="str">
        <f>VLOOKUP(C144,[2]Export!$B:$F,5,0)</f>
        <v/>
      </c>
      <c r="H144" s="36" t="str">
        <f>VLOOKUP(C144,[2]Export!$B:$H,6,0)</f>
        <v/>
      </c>
    </row>
    <row r="145" spans="2:8" x14ac:dyDescent="0.25">
      <c r="B145" s="28">
        <v>1</v>
      </c>
      <c r="C145" s="29">
        <v>336</v>
      </c>
      <c r="D145" s="28" t="s">
        <v>191</v>
      </c>
      <c r="E145" s="36" t="str">
        <f>VLOOKUP(C145,[2]Export!$B:$D,3,0)</f>
        <v/>
      </c>
      <c r="F145" s="37" t="str">
        <f>VLOOKUP(C145,[2]Export!$B:$E,4,0)</f>
        <v/>
      </c>
      <c r="G145" s="36" t="str">
        <f>VLOOKUP(C145,[2]Export!$B:$F,5,0)</f>
        <v/>
      </c>
      <c r="H145" s="36" t="str">
        <f>VLOOKUP(C145,[2]Export!$B:$H,6,0)</f>
        <v/>
      </c>
    </row>
    <row r="146" spans="2:8" x14ac:dyDescent="0.25">
      <c r="B146" s="28">
        <v>1</v>
      </c>
      <c r="C146" s="29">
        <v>900</v>
      </c>
      <c r="D146" s="28" t="s">
        <v>192</v>
      </c>
      <c r="E146" s="36" t="str">
        <f>VLOOKUP(C146,[2]Export!$B:$D,3,0)</f>
        <v/>
      </c>
      <c r="F146" s="37" t="str">
        <f>VLOOKUP(C146,[2]Export!$B:$E,4,0)</f>
        <v/>
      </c>
      <c r="G146" s="36" t="str">
        <f>VLOOKUP(C146,[2]Export!$B:$F,5,0)</f>
        <v/>
      </c>
      <c r="H146" s="36" t="str">
        <f>VLOOKUP(C146,[2]Export!$B:$H,6,0)</f>
        <v/>
      </c>
    </row>
    <row r="147" spans="2:8" x14ac:dyDescent="0.25">
      <c r="B147" s="28">
        <v>1</v>
      </c>
      <c r="C147" s="29">
        <v>889</v>
      </c>
      <c r="D147" s="28" t="s">
        <v>193</v>
      </c>
      <c r="E147" s="36" t="str">
        <f>VLOOKUP(C147,[2]Export!$B:$D,3,0)</f>
        <v/>
      </c>
      <c r="F147" s="37" t="str">
        <f>VLOOKUP(C147,[2]Export!$B:$E,4,0)</f>
        <v/>
      </c>
      <c r="G147" s="36" t="str">
        <f>VLOOKUP(C147,[2]Export!$B:$F,5,0)</f>
        <v/>
      </c>
      <c r="H147" s="36" t="str">
        <f>VLOOKUP(C147,[2]Export!$B:$H,6,0)</f>
        <v/>
      </c>
    </row>
    <row r="148" spans="2:8" x14ac:dyDescent="0.25">
      <c r="B148" s="28">
        <v>1</v>
      </c>
      <c r="C148" s="28">
        <v>825</v>
      </c>
      <c r="D148" s="28" t="s">
        <v>195</v>
      </c>
      <c r="E148" s="36" t="str">
        <f>VLOOKUP(C148,[2]Export!$B:$D,3,0)</f>
        <v/>
      </c>
      <c r="F148" s="37" t="str">
        <f>VLOOKUP(C148,[2]Export!$B:$E,4,0)</f>
        <v/>
      </c>
      <c r="G148" s="36" t="str">
        <f>VLOOKUP(C148,[2]Export!$B:$F,5,0)</f>
        <v/>
      </c>
      <c r="H148" s="36" t="str">
        <f>VLOOKUP(C148,[2]Export!$B:$H,6,0)</f>
        <v/>
      </c>
    </row>
    <row r="149" spans="2:8" x14ac:dyDescent="0.25">
      <c r="B149" s="28">
        <v>1</v>
      </c>
      <c r="C149" s="29">
        <v>787</v>
      </c>
      <c r="D149" s="28" t="s">
        <v>196</v>
      </c>
      <c r="E149" s="36" t="str">
        <f>VLOOKUP(C149,[2]Export!$B:$D,3,0)</f>
        <v/>
      </c>
      <c r="F149" s="37" t="str">
        <f>VLOOKUP(C149,[2]Export!$B:$E,4,0)</f>
        <v/>
      </c>
      <c r="G149" s="36" t="str">
        <f>VLOOKUP(C149,[2]Export!$B:$F,5,0)</f>
        <v/>
      </c>
      <c r="H149" s="36" t="str">
        <f>VLOOKUP(C149,[2]Export!$B:$H,6,0)</f>
        <v/>
      </c>
    </row>
    <row r="150" spans="2:8" x14ac:dyDescent="0.25">
      <c r="B150" s="28">
        <v>1</v>
      </c>
      <c r="C150" s="29">
        <v>98</v>
      </c>
      <c r="D150" s="28" t="s">
        <v>197</v>
      </c>
      <c r="E150" s="36" t="str">
        <f>VLOOKUP(C150,[2]Export!$B:$D,3,0)</f>
        <v/>
      </c>
      <c r="F150" s="37" t="str">
        <f>VLOOKUP(C150,[2]Export!$B:$E,4,0)</f>
        <v/>
      </c>
      <c r="G150" s="36" t="str">
        <f>VLOOKUP(C150,[2]Export!$B:$F,5,0)</f>
        <v/>
      </c>
      <c r="H150" s="36" t="str">
        <f>VLOOKUP(C150,[2]Export!$B:$H,6,0)</f>
        <v/>
      </c>
    </row>
    <row r="151" spans="2:8" x14ac:dyDescent="0.25">
      <c r="B151" s="28">
        <v>1</v>
      </c>
      <c r="C151" s="29">
        <v>586</v>
      </c>
      <c r="D151" s="28" t="s">
        <v>199</v>
      </c>
      <c r="E151" s="36" t="str">
        <f>VLOOKUP(C151,[2]Export!$B:$D,3,0)</f>
        <v/>
      </c>
      <c r="F151" s="37" t="str">
        <f>VLOOKUP(C151,[2]Export!$B:$E,4,0)</f>
        <v/>
      </c>
      <c r="G151" s="36" t="str">
        <f>VLOOKUP(C151,[2]Export!$B:$F,5,0)</f>
        <v/>
      </c>
      <c r="H151" s="36" t="str">
        <f>VLOOKUP(C151,[2]Export!$B:$H,6,0)</f>
        <v/>
      </c>
    </row>
    <row r="152" spans="2:8" x14ac:dyDescent="0.25">
      <c r="B152" s="28">
        <v>1</v>
      </c>
      <c r="C152" s="29">
        <v>223</v>
      </c>
      <c r="D152" s="28" t="s">
        <v>200</v>
      </c>
      <c r="E152" s="36" t="str">
        <f>VLOOKUP(C152,[2]Export!$B:$D,3,0)</f>
        <v/>
      </c>
      <c r="F152" s="37" t="str">
        <f>VLOOKUP(C152,[2]Export!$B:$E,4,0)</f>
        <v/>
      </c>
      <c r="G152" s="36" t="str">
        <f>VLOOKUP(C152,[2]Export!$B:$F,5,0)</f>
        <v/>
      </c>
      <c r="H152" s="36" t="str">
        <f>VLOOKUP(C152,[2]Export!$B:$H,6,0)</f>
        <v/>
      </c>
    </row>
    <row r="153" spans="2:8" x14ac:dyDescent="0.25">
      <c r="B153" s="28">
        <v>1</v>
      </c>
      <c r="C153" s="29">
        <v>1180</v>
      </c>
      <c r="D153" s="28" t="s">
        <v>201</v>
      </c>
      <c r="E153" s="36" t="str">
        <f>VLOOKUP(C153,[2]Export!$B:$D,3,0)</f>
        <v/>
      </c>
      <c r="F153" s="37" t="str">
        <f>VLOOKUP(C153,[2]Export!$B:$E,4,0)</f>
        <v/>
      </c>
      <c r="G153" s="36" t="str">
        <f>VLOOKUP(C153,[2]Export!$B:$F,5,0)</f>
        <v/>
      </c>
      <c r="H153" s="36" t="str">
        <f>VLOOKUP(C153,[2]Export!$B:$H,6,0)</f>
        <v/>
      </c>
    </row>
    <row r="154" spans="2:8" x14ac:dyDescent="0.25">
      <c r="B154" s="28">
        <v>1</v>
      </c>
      <c r="C154" s="28">
        <v>1657</v>
      </c>
      <c r="D154" s="28" t="s">
        <v>202</v>
      </c>
      <c r="E154" s="36" t="str">
        <f>VLOOKUP(C154,[2]Export!$B:$D,3,0)</f>
        <v/>
      </c>
      <c r="F154" s="37" t="str">
        <f>VLOOKUP(C154,[2]Export!$B:$E,4,0)</f>
        <v/>
      </c>
      <c r="G154" s="36" t="str">
        <f>VLOOKUP(C154,[2]Export!$B:$F,5,0)</f>
        <v/>
      </c>
      <c r="H154" s="36" t="str">
        <f>VLOOKUP(C154,[2]Export!$B:$H,6,0)</f>
        <v/>
      </c>
    </row>
    <row r="155" spans="2:8" x14ac:dyDescent="0.25">
      <c r="B155" s="28">
        <v>1</v>
      </c>
      <c r="C155" s="29">
        <v>823</v>
      </c>
      <c r="D155" s="28" t="s">
        <v>203</v>
      </c>
      <c r="E155" s="36" t="str">
        <f>VLOOKUP(C155,[2]Export!$B:$D,3,0)</f>
        <v/>
      </c>
      <c r="F155" s="37" t="str">
        <f>VLOOKUP(C155,[2]Export!$B:$E,4,0)</f>
        <v/>
      </c>
      <c r="G155" s="36" t="str">
        <f>VLOOKUP(C155,[2]Export!$B:$F,5,0)</f>
        <v/>
      </c>
      <c r="H155" s="36" t="str">
        <f>VLOOKUP(C155,[2]Export!$B:$H,6,0)</f>
        <v/>
      </c>
    </row>
    <row r="156" spans="2:8" x14ac:dyDescent="0.25">
      <c r="B156" s="28">
        <v>1</v>
      </c>
      <c r="C156" s="29">
        <v>295</v>
      </c>
      <c r="D156" s="28" t="s">
        <v>321</v>
      </c>
      <c r="E156" s="36" t="str">
        <f>VLOOKUP(C156,[2]Export!$B:$D,3,0)</f>
        <v/>
      </c>
      <c r="F156" s="37" t="str">
        <f>VLOOKUP(C156,[2]Export!$B:$E,4,0)</f>
        <v/>
      </c>
      <c r="G156" s="36" t="str">
        <f>VLOOKUP(C156,[2]Export!$B:$F,5,0)</f>
        <v/>
      </c>
      <c r="H156" s="36" t="str">
        <f>VLOOKUP(C156,[2]Export!$B:$H,6,0)</f>
        <v/>
      </c>
    </row>
    <row r="157" spans="2:8" x14ac:dyDescent="0.25">
      <c r="B157" s="28">
        <v>1</v>
      </c>
      <c r="C157" s="29">
        <v>780</v>
      </c>
      <c r="D157" s="28" t="s">
        <v>322</v>
      </c>
      <c r="E157" s="36" t="str">
        <f>VLOOKUP(C157,[2]Export!$B:$D,3,0)</f>
        <v/>
      </c>
      <c r="F157" s="37">
        <f>VLOOKUP(C157,[2]Export!$B:$E,4,0)</f>
        <v>8724.880000000001</v>
      </c>
      <c r="G157" s="36" t="str">
        <f>VLOOKUP(C157,[2]Export!$B:$F,5,0)</f>
        <v/>
      </c>
      <c r="H157" s="36">
        <f>VLOOKUP(C157,[2]Export!$B:$H,6,0)</f>
        <v>670</v>
      </c>
    </row>
    <row r="158" spans="2:8" x14ac:dyDescent="0.25">
      <c r="B158" s="28">
        <v>1</v>
      </c>
      <c r="C158" s="29">
        <v>304</v>
      </c>
      <c r="D158" s="28" t="s">
        <v>206</v>
      </c>
      <c r="E158" s="36" t="str">
        <f>VLOOKUP(C158,[2]Export!$B:$D,3,0)</f>
        <v/>
      </c>
      <c r="F158" s="37" t="str">
        <f>VLOOKUP(C158,[2]Export!$B:$E,4,0)</f>
        <v/>
      </c>
      <c r="G158" s="36" t="str">
        <f>VLOOKUP(C158,[2]Export!$B:$F,5,0)</f>
        <v/>
      </c>
      <c r="H158" s="36" t="str">
        <f>VLOOKUP(C158,[2]Export!$B:$H,6,0)</f>
        <v/>
      </c>
    </row>
    <row r="159" spans="2:8" x14ac:dyDescent="0.25">
      <c r="B159" s="28">
        <v>1</v>
      </c>
      <c r="C159" s="29">
        <v>1181</v>
      </c>
      <c r="D159" s="28" t="s">
        <v>210</v>
      </c>
      <c r="E159" s="36" t="str">
        <f>VLOOKUP(C159,[2]Export!$B:$D,3,0)</f>
        <v/>
      </c>
      <c r="F159" s="37" t="str">
        <f>VLOOKUP(C159,[2]Export!$B:$E,4,0)</f>
        <v/>
      </c>
      <c r="G159" s="36" t="str">
        <f>VLOOKUP(C159,[2]Export!$B:$F,5,0)</f>
        <v/>
      </c>
      <c r="H159" s="36" t="str">
        <f>VLOOKUP(C159,[2]Export!$B:$H,6,0)</f>
        <v/>
      </c>
    </row>
    <row r="160" spans="2:8" x14ac:dyDescent="0.25">
      <c r="B160" s="28">
        <v>1</v>
      </c>
      <c r="C160" s="29">
        <v>892</v>
      </c>
      <c r="D160" s="28" t="s">
        <v>212</v>
      </c>
      <c r="E160" s="36" t="str">
        <f>VLOOKUP(C160,[2]Export!$B:$D,3,0)</f>
        <v/>
      </c>
      <c r="F160" s="37" t="str">
        <f>VLOOKUP(C160,[2]Export!$B:$E,4,0)</f>
        <v/>
      </c>
      <c r="G160" s="36" t="str">
        <f>VLOOKUP(C160,[2]Export!$B:$F,5,0)</f>
        <v/>
      </c>
      <c r="H160" s="36" t="str">
        <f>VLOOKUP(C160,[2]Export!$B:$H,6,0)</f>
        <v/>
      </c>
    </row>
    <row r="161" spans="2:8" x14ac:dyDescent="0.25">
      <c r="B161" s="28">
        <v>1</v>
      </c>
      <c r="C161" s="28">
        <v>902</v>
      </c>
      <c r="D161" s="28" t="s">
        <v>356</v>
      </c>
      <c r="E161" s="36" t="str">
        <f>VLOOKUP(C161,[2]Export!$B:$D,3,0)</f>
        <v/>
      </c>
      <c r="F161" s="37" t="str">
        <f>VLOOKUP(C161,[2]Export!$B:$E,4,0)</f>
        <v/>
      </c>
      <c r="G161" s="36">
        <f>VLOOKUP(C161,[2]Export!$B:$F,5,0)</f>
        <v>-12.5</v>
      </c>
      <c r="H161" s="36" t="str">
        <f>VLOOKUP(C161,[2]Export!$B:$H,6,0)</f>
        <v/>
      </c>
    </row>
    <row r="162" spans="2:8" x14ac:dyDescent="0.25">
      <c r="B162" s="28">
        <v>1</v>
      </c>
      <c r="C162" s="29">
        <v>590</v>
      </c>
      <c r="D162" s="28" t="s">
        <v>215</v>
      </c>
      <c r="E162" s="36" t="str">
        <f>VLOOKUP(C162,[2]Export!$B:$D,3,0)</f>
        <v/>
      </c>
      <c r="F162" s="37" t="str">
        <f>VLOOKUP(C162,[2]Export!$B:$E,4,0)</f>
        <v/>
      </c>
      <c r="G162" s="36" t="str">
        <f>VLOOKUP(C162,[2]Export!$B:$F,5,0)</f>
        <v/>
      </c>
      <c r="H162" s="36" t="str">
        <f>VLOOKUP(C162,[2]Export!$B:$H,6,0)</f>
        <v/>
      </c>
    </row>
    <row r="163" spans="2:8" x14ac:dyDescent="0.25">
      <c r="B163" s="28">
        <v>1</v>
      </c>
      <c r="C163" s="29">
        <v>636</v>
      </c>
      <c r="D163" s="28" t="s">
        <v>323</v>
      </c>
      <c r="E163" s="36" t="str">
        <f>VLOOKUP(C163,[2]Export!$B:$D,3,0)</f>
        <v/>
      </c>
      <c r="F163" s="37" t="str">
        <f>VLOOKUP(C163,[2]Export!$B:$E,4,0)</f>
        <v/>
      </c>
      <c r="G163" s="36" t="str">
        <f>VLOOKUP(C163,[2]Export!$B:$F,5,0)</f>
        <v/>
      </c>
      <c r="H163" s="36" t="str">
        <f>VLOOKUP(C163,[2]Export!$B:$H,6,0)</f>
        <v/>
      </c>
    </row>
    <row r="164" spans="2:8" x14ac:dyDescent="0.25">
      <c r="B164" s="28">
        <v>1</v>
      </c>
      <c r="C164" s="29">
        <v>184</v>
      </c>
      <c r="D164" s="28" t="s">
        <v>324</v>
      </c>
      <c r="E164" s="36" t="str">
        <f>VLOOKUP(C164,[2]Export!$B:$D,3,0)</f>
        <v/>
      </c>
      <c r="F164" s="37" t="str">
        <f>VLOOKUP(C164,[2]Export!$B:$E,4,0)</f>
        <v/>
      </c>
      <c r="G164" s="36" t="str">
        <f>VLOOKUP(C164,[2]Export!$B:$F,5,0)</f>
        <v/>
      </c>
      <c r="H164" s="36" t="str">
        <f>VLOOKUP(C164,[2]Export!$B:$H,6,0)</f>
        <v/>
      </c>
    </row>
    <row r="165" spans="2:8" x14ac:dyDescent="0.25">
      <c r="B165" s="28">
        <v>1</v>
      </c>
      <c r="C165" s="29">
        <v>298</v>
      </c>
      <c r="D165" s="28" t="s">
        <v>219</v>
      </c>
      <c r="E165" s="36" t="str">
        <f>VLOOKUP(C165,[2]Export!$B:$D,3,0)</f>
        <v/>
      </c>
      <c r="F165" s="37" t="str">
        <f>VLOOKUP(C165,[2]Export!$B:$E,4,0)</f>
        <v/>
      </c>
      <c r="G165" s="36" t="str">
        <f>VLOOKUP(C165,[2]Export!$B:$F,5,0)</f>
        <v/>
      </c>
      <c r="H165" s="36" t="str">
        <f>VLOOKUP(C165,[2]Export!$B:$H,6,0)</f>
        <v/>
      </c>
    </row>
    <row r="166" spans="2:8" x14ac:dyDescent="0.25">
      <c r="B166" s="28">
        <v>1</v>
      </c>
      <c r="C166" s="28">
        <v>202</v>
      </c>
      <c r="D166" s="28" t="s">
        <v>220</v>
      </c>
      <c r="E166" s="36" t="str">
        <f>VLOOKUP(C166,[2]Export!$B:$D,3,0)</f>
        <v/>
      </c>
      <c r="F166" s="37" t="str">
        <f>VLOOKUP(C166,[2]Export!$B:$E,4,0)</f>
        <v/>
      </c>
      <c r="G166" s="36" t="str">
        <f>VLOOKUP(C166,[2]Export!$B:$F,5,0)</f>
        <v/>
      </c>
      <c r="H166" s="36">
        <f>VLOOKUP(C166,[2]Export!$B:$H,6,0)</f>
        <v>13.75</v>
      </c>
    </row>
    <row r="167" spans="2:8" x14ac:dyDescent="0.25">
      <c r="B167" s="28">
        <v>1</v>
      </c>
      <c r="C167" s="29">
        <v>300</v>
      </c>
      <c r="D167" s="28" t="s">
        <v>221</v>
      </c>
      <c r="E167" s="36" t="str">
        <f>VLOOKUP(C167,[2]Export!$B:$D,3,0)</f>
        <v/>
      </c>
      <c r="F167" s="37" t="str">
        <f>VLOOKUP(C167,[2]Export!$B:$E,4,0)</f>
        <v/>
      </c>
      <c r="G167" s="36" t="str">
        <f>VLOOKUP(C167,[2]Export!$B:$F,5,0)</f>
        <v/>
      </c>
      <c r="H167" s="36" t="str">
        <f>VLOOKUP(C167,[2]Export!$B:$H,6,0)</f>
        <v/>
      </c>
    </row>
    <row r="168" spans="2:8" x14ac:dyDescent="0.25">
      <c r="B168" s="28">
        <v>1</v>
      </c>
      <c r="C168" s="29">
        <v>897</v>
      </c>
      <c r="D168" s="28" t="s">
        <v>222</v>
      </c>
      <c r="E168" s="36" t="str">
        <f>VLOOKUP(C168,[2]Export!$B:$D,3,0)</f>
        <v/>
      </c>
      <c r="F168" s="37" t="str">
        <f>VLOOKUP(C168,[2]Export!$B:$E,4,0)</f>
        <v/>
      </c>
      <c r="G168" s="36" t="str">
        <f>VLOOKUP(C168,[2]Export!$B:$F,5,0)</f>
        <v/>
      </c>
      <c r="H168" s="36" t="str">
        <f>VLOOKUP(C168,[2]Export!$B:$H,6,0)</f>
        <v/>
      </c>
    </row>
    <row r="169" spans="2:8" x14ac:dyDescent="0.25">
      <c r="B169" s="28">
        <v>1</v>
      </c>
      <c r="C169" s="29">
        <v>433</v>
      </c>
      <c r="D169" s="28" t="s">
        <v>223</v>
      </c>
      <c r="E169" s="36" t="str">
        <f>VLOOKUP(C169,[2]Export!$B:$D,3,0)</f>
        <v/>
      </c>
      <c r="F169" s="37" t="str">
        <f>VLOOKUP(C169,[2]Export!$B:$E,4,0)</f>
        <v/>
      </c>
      <c r="G169" s="36" t="str">
        <f>VLOOKUP(C169,[2]Export!$B:$F,5,0)</f>
        <v/>
      </c>
      <c r="H169" s="36" t="str">
        <f>VLOOKUP(C169,[2]Export!$B:$H,6,0)</f>
        <v/>
      </c>
    </row>
    <row r="170" spans="2:8" x14ac:dyDescent="0.25">
      <c r="B170" s="28">
        <v>1</v>
      </c>
      <c r="C170" s="29">
        <v>826</v>
      </c>
      <c r="D170" s="28" t="s">
        <v>224</v>
      </c>
      <c r="E170" s="36" t="str">
        <f>VLOOKUP(C170,[2]Export!$B:$D,3,0)</f>
        <v/>
      </c>
      <c r="F170" s="37" t="str">
        <f>VLOOKUP(C170,[2]Export!$B:$E,4,0)</f>
        <v/>
      </c>
      <c r="G170" s="36" t="str">
        <f>VLOOKUP(C170,[2]Export!$B:$F,5,0)</f>
        <v/>
      </c>
      <c r="H170" s="36" t="str">
        <f>VLOOKUP(C170,[2]Export!$B:$H,6,0)</f>
        <v/>
      </c>
    </row>
    <row r="171" spans="2:8" x14ac:dyDescent="0.25">
      <c r="B171" s="28">
        <v>1</v>
      </c>
      <c r="C171" s="29">
        <v>203</v>
      </c>
      <c r="D171" s="28" t="s">
        <v>226</v>
      </c>
      <c r="E171" s="36" t="str">
        <f>VLOOKUP(C171,[2]Export!$B:$D,3,0)</f>
        <v/>
      </c>
      <c r="F171" s="37" t="str">
        <f>VLOOKUP(C171,[2]Export!$B:$E,4,0)</f>
        <v/>
      </c>
      <c r="G171" s="36" t="str">
        <f>VLOOKUP(C171,[2]Export!$B:$F,5,0)</f>
        <v/>
      </c>
      <c r="H171" s="36" t="str">
        <f>VLOOKUP(C171,[2]Export!$B:$H,6,0)</f>
        <v/>
      </c>
    </row>
    <row r="172" spans="2:8" x14ac:dyDescent="0.25">
      <c r="B172" s="28">
        <v>1</v>
      </c>
      <c r="C172" s="29">
        <v>204</v>
      </c>
      <c r="D172" s="28" t="s">
        <v>228</v>
      </c>
      <c r="E172" s="36" t="str">
        <f>VLOOKUP(C172,[2]Export!$B:$D,3,0)</f>
        <v/>
      </c>
      <c r="F172" s="37" t="str">
        <f>VLOOKUP(C172,[2]Export!$B:$E,4,0)</f>
        <v/>
      </c>
      <c r="G172" s="36" t="str">
        <f>VLOOKUP(C172,[2]Export!$B:$F,5,0)</f>
        <v/>
      </c>
      <c r="H172" s="36">
        <f>VLOOKUP(C172,[2]Export!$B:$H,6,0)</f>
        <v>1110</v>
      </c>
    </row>
    <row r="173" spans="2:8" x14ac:dyDescent="0.25">
      <c r="B173" s="28">
        <v>1</v>
      </c>
      <c r="C173" s="29">
        <v>325</v>
      </c>
      <c r="D173" s="28" t="s">
        <v>229</v>
      </c>
      <c r="E173" s="36" t="str">
        <f>VLOOKUP(C173,[2]Export!$B:$D,3,0)</f>
        <v/>
      </c>
      <c r="F173" s="37" t="str">
        <f>VLOOKUP(C173,[2]Export!$B:$E,4,0)</f>
        <v/>
      </c>
      <c r="G173" s="36" t="str">
        <f>VLOOKUP(C173,[2]Export!$B:$F,5,0)</f>
        <v/>
      </c>
      <c r="H173" s="36" t="str">
        <f>VLOOKUP(C173,[2]Export!$B:$H,6,0)</f>
        <v/>
      </c>
    </row>
    <row r="174" spans="2:8" x14ac:dyDescent="0.25">
      <c r="B174" s="28">
        <v>1</v>
      </c>
      <c r="C174" s="29">
        <v>779</v>
      </c>
      <c r="D174" s="28" t="s">
        <v>230</v>
      </c>
      <c r="E174" s="36" t="str">
        <f>VLOOKUP(C174,[2]Export!$B:$D,3,0)</f>
        <v/>
      </c>
      <c r="F174" s="37" t="str">
        <f>VLOOKUP(C174,[2]Export!$B:$E,4,0)</f>
        <v/>
      </c>
      <c r="G174" s="36" t="str">
        <f>VLOOKUP(C174,[2]Export!$B:$F,5,0)</f>
        <v/>
      </c>
      <c r="H174" s="36">
        <f>VLOOKUP(C174,[2]Export!$B:$H,6,0)</f>
        <v>434.99999999999994</v>
      </c>
    </row>
    <row r="175" spans="2:8" x14ac:dyDescent="0.25">
      <c r="B175" s="28">
        <v>1</v>
      </c>
      <c r="C175" s="29">
        <v>338</v>
      </c>
      <c r="D175" s="28" t="s">
        <v>231</v>
      </c>
      <c r="E175" s="36" t="str">
        <f>VLOOKUP(C175,[2]Export!$B:$D,3,0)</f>
        <v/>
      </c>
      <c r="F175" s="37" t="str">
        <f>VLOOKUP(C175,[2]Export!$B:$E,4,0)</f>
        <v/>
      </c>
      <c r="G175" s="36" t="str">
        <f>VLOOKUP(C175,[2]Export!$B:$F,5,0)</f>
        <v/>
      </c>
      <c r="H175" s="36" t="str">
        <f>VLOOKUP(C175,[2]Export!$B:$H,6,0)</f>
        <v/>
      </c>
    </row>
    <row r="176" spans="2:8" x14ac:dyDescent="0.25">
      <c r="B176" s="28">
        <v>1</v>
      </c>
      <c r="C176" s="29">
        <v>856</v>
      </c>
      <c r="D176" s="28" t="s">
        <v>232</v>
      </c>
      <c r="E176" s="36" t="str">
        <f>VLOOKUP(C176,[2]Export!$B:$D,3,0)</f>
        <v/>
      </c>
      <c r="F176" s="37" t="str">
        <f>VLOOKUP(C176,[2]Export!$B:$E,4,0)</f>
        <v/>
      </c>
      <c r="G176" s="36" t="str">
        <f>VLOOKUP(C176,[2]Export!$B:$F,5,0)</f>
        <v/>
      </c>
      <c r="H176" s="36" t="str">
        <f>VLOOKUP(C176,[2]Export!$B:$H,6,0)</f>
        <v/>
      </c>
    </row>
    <row r="177" spans="2:8" x14ac:dyDescent="0.25">
      <c r="B177" s="28">
        <v>1</v>
      </c>
      <c r="C177" s="29">
        <v>284</v>
      </c>
      <c r="D177" s="28" t="s">
        <v>233</v>
      </c>
      <c r="E177" s="36" t="str">
        <f>VLOOKUP(C177,[2]Export!$B:$D,3,0)</f>
        <v/>
      </c>
      <c r="F177" s="37" t="str">
        <f>VLOOKUP(C177,[2]Export!$B:$E,4,0)</f>
        <v/>
      </c>
      <c r="G177" s="36" t="str">
        <f>VLOOKUP(C177,[2]Export!$B:$F,5,0)</f>
        <v/>
      </c>
      <c r="H177" s="36" t="str">
        <f>VLOOKUP(C177,[2]Export!$B:$H,6,0)</f>
        <v/>
      </c>
    </row>
    <row r="178" spans="2:8" x14ac:dyDescent="0.25">
      <c r="B178" s="28">
        <v>1</v>
      </c>
      <c r="C178" s="29">
        <v>788</v>
      </c>
      <c r="D178" s="28" t="s">
        <v>234</v>
      </c>
      <c r="E178" s="36" t="str">
        <f>VLOOKUP(C178,[2]Export!$B:$D,3,0)</f>
        <v/>
      </c>
      <c r="F178" s="37" t="str">
        <f>VLOOKUP(C178,[2]Export!$B:$E,4,0)</f>
        <v/>
      </c>
      <c r="G178" s="36" t="str">
        <f>VLOOKUP(C178,[2]Export!$B:$F,5,0)</f>
        <v/>
      </c>
      <c r="H178" s="36" t="str">
        <f>VLOOKUP(C178,[2]Export!$B:$H,6,0)</f>
        <v/>
      </c>
    </row>
    <row r="179" spans="2:8" x14ac:dyDescent="0.25">
      <c r="B179" s="28">
        <v>1</v>
      </c>
      <c r="C179" s="29">
        <v>669</v>
      </c>
      <c r="D179" s="28" t="s">
        <v>235</v>
      </c>
      <c r="E179" s="36" t="str">
        <f>VLOOKUP(C179,[2]Export!$B:$D,3,0)</f>
        <v/>
      </c>
      <c r="F179" s="37" t="str">
        <f>VLOOKUP(C179,[2]Export!$B:$E,4,0)</f>
        <v/>
      </c>
      <c r="G179" s="36" t="str">
        <f>VLOOKUP(C179,[2]Export!$B:$F,5,0)</f>
        <v/>
      </c>
      <c r="H179" s="36" t="str">
        <f>VLOOKUP(C179,[2]Export!$B:$H,6,0)</f>
        <v/>
      </c>
    </row>
    <row r="180" spans="2:8" x14ac:dyDescent="0.25">
      <c r="B180" s="28">
        <v>1</v>
      </c>
      <c r="C180" s="29">
        <v>326</v>
      </c>
      <c r="D180" s="28" t="s">
        <v>236</v>
      </c>
      <c r="E180" s="36" t="str">
        <f>VLOOKUP(C180,[2]Export!$B:$D,3,0)</f>
        <v/>
      </c>
      <c r="F180" s="37" t="str">
        <f>VLOOKUP(C180,[2]Export!$B:$E,4,0)</f>
        <v/>
      </c>
      <c r="G180" s="36" t="str">
        <f>VLOOKUP(C180,[2]Export!$B:$F,5,0)</f>
        <v/>
      </c>
      <c r="H180" s="36" t="str">
        <f>VLOOKUP(C180,[2]Export!$B:$H,6,0)</f>
        <v/>
      </c>
    </row>
    <row r="181" spans="2:8" x14ac:dyDescent="0.25">
      <c r="B181" s="28">
        <v>1</v>
      </c>
      <c r="C181" s="29">
        <v>795</v>
      </c>
      <c r="D181" s="28" t="s">
        <v>326</v>
      </c>
      <c r="E181" s="36" t="str">
        <f>VLOOKUP(C181,[2]Export!$B:$D,3,0)</f>
        <v/>
      </c>
      <c r="F181" s="37" t="str">
        <f>VLOOKUP(C181,[2]Export!$B:$E,4,0)</f>
        <v/>
      </c>
      <c r="G181" s="36" t="str">
        <f>VLOOKUP(C181,[2]Export!$B:$F,5,0)</f>
        <v/>
      </c>
      <c r="H181" s="36" t="str">
        <f>VLOOKUP(C181,[2]Export!$B:$H,6,0)</f>
        <v/>
      </c>
    </row>
    <row r="182" spans="2:8" x14ac:dyDescent="0.25">
      <c r="B182" s="28">
        <v>1</v>
      </c>
      <c r="C182" s="29">
        <v>944</v>
      </c>
      <c r="D182" s="28" t="s">
        <v>238</v>
      </c>
      <c r="E182" s="36" t="str">
        <f>VLOOKUP(C182,[2]Export!$B:$D,3,0)</f>
        <v/>
      </c>
      <c r="F182" s="37" t="str">
        <f>VLOOKUP(C182,[2]Export!$B:$E,4,0)</f>
        <v/>
      </c>
      <c r="G182" s="36" t="str">
        <f>VLOOKUP(C182,[2]Export!$B:$F,5,0)</f>
        <v/>
      </c>
      <c r="H182" s="36" t="str">
        <f>VLOOKUP(C182,[2]Export!$B:$H,6,0)</f>
        <v/>
      </c>
    </row>
    <row r="183" spans="2:8" x14ac:dyDescent="0.25">
      <c r="B183" s="28">
        <v>1</v>
      </c>
      <c r="C183" s="29">
        <v>434</v>
      </c>
      <c r="D183" s="28" t="s">
        <v>240</v>
      </c>
      <c r="E183" s="36" t="str">
        <f>VLOOKUP(C183,[2]Export!$B:$D,3,0)</f>
        <v/>
      </c>
      <c r="F183" s="37" t="str">
        <f>VLOOKUP(C183,[2]Export!$B:$E,4,0)</f>
        <v/>
      </c>
      <c r="G183" s="36" t="str">
        <f>VLOOKUP(C183,[2]Export!$B:$F,5,0)</f>
        <v/>
      </c>
      <c r="H183" s="36" t="str">
        <f>VLOOKUP(C183,[2]Export!$B:$H,6,0)</f>
        <v/>
      </c>
    </row>
    <row r="184" spans="2:8" x14ac:dyDescent="0.25">
      <c r="B184" s="28">
        <v>1</v>
      </c>
      <c r="C184" s="29">
        <v>828</v>
      </c>
      <c r="D184" s="28" t="s">
        <v>242</v>
      </c>
      <c r="E184" s="36" t="str">
        <f>VLOOKUP(C184,[2]Export!$B:$D,3,0)</f>
        <v/>
      </c>
      <c r="F184" s="37" t="str">
        <f>VLOOKUP(C184,[2]Export!$B:$E,4,0)</f>
        <v/>
      </c>
      <c r="G184" s="36" t="str">
        <f>VLOOKUP(C184,[2]Export!$B:$F,5,0)</f>
        <v/>
      </c>
      <c r="H184" s="36" t="str">
        <f>VLOOKUP(C184,[2]Export!$B:$H,6,0)</f>
        <v/>
      </c>
    </row>
    <row r="185" spans="2:8" x14ac:dyDescent="0.25">
      <c r="B185" s="28">
        <v>1</v>
      </c>
      <c r="C185" s="29">
        <v>373</v>
      </c>
      <c r="D185" s="28" t="s">
        <v>243</v>
      </c>
      <c r="E185" s="36" t="str">
        <f>VLOOKUP(C185,[2]Export!$B:$D,3,0)</f>
        <v/>
      </c>
      <c r="F185" s="37" t="str">
        <f>VLOOKUP(C185,[2]Export!$B:$E,4,0)</f>
        <v/>
      </c>
      <c r="G185" s="36" t="str">
        <f>VLOOKUP(C185,[2]Export!$B:$F,5,0)</f>
        <v/>
      </c>
      <c r="H185" s="36" t="str">
        <f>VLOOKUP(C185,[2]Export!$B:$H,6,0)</f>
        <v/>
      </c>
    </row>
    <row r="186" spans="2:8" x14ac:dyDescent="0.25">
      <c r="B186" s="28">
        <v>1</v>
      </c>
      <c r="C186" s="29">
        <v>302</v>
      </c>
      <c r="D186" s="28" t="s">
        <v>244</v>
      </c>
      <c r="E186" s="36" t="str">
        <f>VLOOKUP(C186,[2]Export!$B:$D,3,0)</f>
        <v/>
      </c>
      <c r="F186" s="37" t="str">
        <f>VLOOKUP(C186,[2]Export!$B:$E,4,0)</f>
        <v/>
      </c>
      <c r="G186" s="36" t="str">
        <f>VLOOKUP(C186,[2]Export!$B:$F,5,0)</f>
        <v/>
      </c>
      <c r="H186" s="36" t="str">
        <f>VLOOKUP(C186,[2]Export!$B:$H,6,0)</f>
        <v/>
      </c>
    </row>
    <row r="187" spans="2:8" x14ac:dyDescent="0.25">
      <c r="B187" s="28">
        <v>1</v>
      </c>
      <c r="C187" s="29">
        <v>890</v>
      </c>
      <c r="D187" s="28" t="s">
        <v>245</v>
      </c>
      <c r="E187" s="36" t="str">
        <f>VLOOKUP(C187,[2]Export!$B:$D,3,0)</f>
        <v/>
      </c>
      <c r="F187" s="37" t="str">
        <f>VLOOKUP(C187,[2]Export!$B:$E,4,0)</f>
        <v/>
      </c>
      <c r="G187" s="36" t="str">
        <f>VLOOKUP(C187,[2]Export!$B:$F,5,0)</f>
        <v/>
      </c>
      <c r="H187" s="36" t="str">
        <f>VLOOKUP(C187,[2]Export!$B:$H,6,0)</f>
        <v/>
      </c>
    </row>
    <row r="188" spans="2:8" x14ac:dyDescent="0.25">
      <c r="B188" s="28">
        <v>1</v>
      </c>
      <c r="C188" s="29">
        <v>371</v>
      </c>
      <c r="D188" s="28" t="s">
        <v>246</v>
      </c>
      <c r="E188" s="36" t="str">
        <f>VLOOKUP(C188,[2]Export!$B:$D,3,0)</f>
        <v/>
      </c>
      <c r="F188" s="37" t="str">
        <f>VLOOKUP(C188,[2]Export!$B:$E,4,0)</f>
        <v/>
      </c>
      <c r="G188" s="36" t="str">
        <f>VLOOKUP(C188,[2]Export!$B:$F,5,0)</f>
        <v/>
      </c>
      <c r="H188" s="36" t="str">
        <f>VLOOKUP(C188,[2]Export!$B:$H,6,0)</f>
        <v/>
      </c>
    </row>
    <row r="189" spans="2:8" x14ac:dyDescent="0.25">
      <c r="B189" s="28">
        <v>1</v>
      </c>
      <c r="C189" s="29">
        <v>687</v>
      </c>
      <c r="D189" s="28" t="s">
        <v>327</v>
      </c>
      <c r="E189" s="36" t="str">
        <f>VLOOKUP(C189,[2]Export!$B:$D,3,0)</f>
        <v/>
      </c>
      <c r="F189" s="37">
        <f>VLOOKUP(C189,[2]Export!$B:$E,4,0)</f>
        <v>164.70000000000002</v>
      </c>
      <c r="G189" s="36" t="str">
        <f>VLOOKUP(C189,[2]Export!$B:$F,5,0)</f>
        <v/>
      </c>
      <c r="H189" s="36" t="str">
        <f>VLOOKUP(C189,[2]Export!$B:$H,6,0)</f>
        <v/>
      </c>
    </row>
    <row r="190" spans="2:8" x14ac:dyDescent="0.25">
      <c r="B190" s="28">
        <v>1</v>
      </c>
      <c r="C190" s="29">
        <v>428</v>
      </c>
      <c r="D190" s="28" t="s">
        <v>248</v>
      </c>
      <c r="E190" s="36" t="str">
        <f>VLOOKUP(C190,[2]Export!$B:$D,3,0)</f>
        <v/>
      </c>
      <c r="F190" s="37" t="str">
        <f>VLOOKUP(C190,[2]Export!$B:$E,4,0)</f>
        <v/>
      </c>
      <c r="G190" s="36" t="str">
        <f>VLOOKUP(C190,[2]Export!$B:$F,5,0)</f>
        <v/>
      </c>
      <c r="H190" s="36" t="str">
        <f>VLOOKUP(C190,[2]Export!$B:$H,6,0)</f>
        <v/>
      </c>
    </row>
    <row r="191" spans="2:8" x14ac:dyDescent="0.25">
      <c r="B191" s="28">
        <v>1</v>
      </c>
      <c r="C191" s="29">
        <v>229</v>
      </c>
      <c r="D191" s="28" t="s">
        <v>250</v>
      </c>
      <c r="E191" s="36" t="str">
        <f>VLOOKUP(C191,[2]Export!$B:$D,3,0)</f>
        <v/>
      </c>
      <c r="F191" s="37" t="str">
        <f>VLOOKUP(C191,[2]Export!$B:$E,4,0)</f>
        <v/>
      </c>
      <c r="G191" s="36" t="str">
        <f>VLOOKUP(C191,[2]Export!$B:$F,5,0)</f>
        <v/>
      </c>
      <c r="H191" s="36" t="str">
        <f>VLOOKUP(C191,[2]Export!$B:$H,6,0)</f>
        <v/>
      </c>
    </row>
    <row r="192" spans="2:8" x14ac:dyDescent="0.25">
      <c r="B192" s="28">
        <v>1</v>
      </c>
      <c r="C192" s="29">
        <v>1170</v>
      </c>
      <c r="D192" s="28" t="s">
        <v>251</v>
      </c>
      <c r="E192" s="36" t="str">
        <f>VLOOKUP(C192,[2]Export!$B:$D,3,0)</f>
        <v/>
      </c>
      <c r="F192" s="37" t="str">
        <f>VLOOKUP(C192,[2]Export!$B:$E,4,0)</f>
        <v/>
      </c>
      <c r="G192" s="36" t="str">
        <f>VLOOKUP(C192,[2]Export!$B:$F,5,0)</f>
        <v/>
      </c>
      <c r="H192" s="36" t="str">
        <f>VLOOKUP(C192,[2]Export!$B:$H,6,0)</f>
        <v/>
      </c>
    </row>
    <row r="193" spans="2:8" x14ac:dyDescent="0.25">
      <c r="B193" s="28">
        <v>1</v>
      </c>
      <c r="C193" s="29">
        <v>898</v>
      </c>
      <c r="D193" s="28" t="s">
        <v>252</v>
      </c>
      <c r="E193" s="36" t="str">
        <f>VLOOKUP(C193,[2]Export!$B:$D,3,0)</f>
        <v/>
      </c>
      <c r="F193" s="37" t="str">
        <f>VLOOKUP(C193,[2]Export!$B:$E,4,0)</f>
        <v/>
      </c>
      <c r="G193" s="36" t="str">
        <f>VLOOKUP(C193,[2]Export!$B:$F,5,0)</f>
        <v/>
      </c>
      <c r="H193" s="36" t="str">
        <f>VLOOKUP(C193,[2]Export!$B:$H,6,0)</f>
        <v/>
      </c>
    </row>
    <row r="194" spans="2:8" x14ac:dyDescent="0.25">
      <c r="B194" s="28">
        <v>1</v>
      </c>
      <c r="C194" s="29">
        <v>1243</v>
      </c>
      <c r="D194" s="28" t="s">
        <v>328</v>
      </c>
      <c r="E194" s="36" t="str">
        <f>VLOOKUP(C194,[2]Export!$B:$D,3,0)</f>
        <v/>
      </c>
      <c r="F194" s="37" t="str">
        <f>VLOOKUP(C194,[2]Export!$B:$E,4,0)</f>
        <v/>
      </c>
      <c r="G194" s="36" t="str">
        <f>VLOOKUP(C194,[2]Export!$B:$F,5,0)</f>
        <v/>
      </c>
      <c r="H194" s="36" t="str">
        <f>VLOOKUP(C194,[2]Export!$B:$H,6,0)</f>
        <v/>
      </c>
    </row>
    <row r="195" spans="2:8" x14ac:dyDescent="0.25">
      <c r="B195" s="28">
        <v>1</v>
      </c>
      <c r="C195" s="29">
        <v>357</v>
      </c>
      <c r="D195" s="28" t="s">
        <v>256</v>
      </c>
      <c r="E195" s="36" t="str">
        <f>VLOOKUP(C195,[2]Export!$B:$D,3,0)</f>
        <v/>
      </c>
      <c r="F195" s="37" t="str">
        <f>VLOOKUP(C195,[2]Export!$B:$E,4,0)</f>
        <v/>
      </c>
      <c r="G195" s="36" t="str">
        <f>VLOOKUP(C195,[2]Export!$B:$F,5,0)</f>
        <v/>
      </c>
      <c r="H195" s="36" t="str">
        <f>VLOOKUP(C195,[2]Export!$B:$H,6,0)</f>
        <v/>
      </c>
    </row>
    <row r="196" spans="2:8" x14ac:dyDescent="0.25">
      <c r="B196" s="28">
        <v>1</v>
      </c>
      <c r="C196" s="29">
        <v>891</v>
      </c>
      <c r="D196" s="28" t="s">
        <v>257</v>
      </c>
      <c r="E196" s="36" t="str">
        <f>VLOOKUP(C196,[2]Export!$B:$D,3,0)</f>
        <v/>
      </c>
      <c r="F196" s="37" t="str">
        <f>VLOOKUP(C196,[2]Export!$B:$E,4,0)</f>
        <v/>
      </c>
      <c r="G196" s="36" t="str">
        <f>VLOOKUP(C196,[2]Export!$B:$F,5,0)</f>
        <v/>
      </c>
      <c r="H196" s="36" t="str">
        <f>VLOOKUP(C196,[2]Export!$B:$H,6,0)</f>
        <v/>
      </c>
    </row>
    <row r="197" spans="2:8" x14ac:dyDescent="0.25">
      <c r="B197" s="28">
        <v>1</v>
      </c>
      <c r="C197" s="29">
        <v>285</v>
      </c>
      <c r="D197" s="28" t="s">
        <v>258</v>
      </c>
      <c r="E197" s="36" t="str">
        <f>VLOOKUP(C197,[2]Export!$B:$D,3,0)</f>
        <v/>
      </c>
      <c r="F197" s="37" t="str">
        <f>VLOOKUP(C197,[2]Export!$B:$E,4,0)</f>
        <v/>
      </c>
      <c r="G197" s="36" t="str">
        <f>VLOOKUP(C197,[2]Export!$B:$F,5,0)</f>
        <v/>
      </c>
      <c r="H197" s="36" t="str">
        <f>VLOOKUP(C197,[2]Export!$B:$H,6,0)</f>
        <v/>
      </c>
    </row>
    <row r="198" spans="2:8" x14ac:dyDescent="0.25">
      <c r="B198" s="28">
        <v>1</v>
      </c>
      <c r="C198" s="29">
        <v>1352</v>
      </c>
      <c r="D198" s="28" t="s">
        <v>259</v>
      </c>
      <c r="E198" s="36" t="str">
        <f>VLOOKUP(C198,[2]Export!$B:$D,3,0)</f>
        <v/>
      </c>
      <c r="F198" s="37" t="str">
        <f>VLOOKUP(C198,[2]Export!$B:$E,4,0)</f>
        <v/>
      </c>
      <c r="G198" s="36" t="str">
        <f>VLOOKUP(C198,[2]Export!$B:$F,5,0)</f>
        <v/>
      </c>
      <c r="H198" s="36" t="str">
        <f>VLOOKUP(C198,[2]Export!$B:$H,6,0)</f>
        <v/>
      </c>
    </row>
    <row r="199" spans="2:8" x14ac:dyDescent="0.25">
      <c r="B199" s="28">
        <v>1</v>
      </c>
      <c r="C199" s="29">
        <v>391</v>
      </c>
      <c r="D199" s="28" t="s">
        <v>260</v>
      </c>
      <c r="E199" s="36" t="str">
        <f>VLOOKUP(C199,[2]Export!$B:$D,3,0)</f>
        <v/>
      </c>
      <c r="F199" s="37" t="str">
        <f>VLOOKUP(C199,[2]Export!$B:$E,4,0)</f>
        <v/>
      </c>
      <c r="G199" s="36" t="str">
        <f>VLOOKUP(C199,[2]Export!$B:$F,5,0)</f>
        <v/>
      </c>
      <c r="H199" s="36" t="str">
        <f>VLOOKUP(C199,[2]Export!$B:$H,6,0)</f>
        <v/>
      </c>
    </row>
    <row r="200" spans="2:8" x14ac:dyDescent="0.25">
      <c r="B200" s="28">
        <v>1</v>
      </c>
      <c r="C200" s="29">
        <v>686</v>
      </c>
      <c r="D200" s="28" t="s">
        <v>261</v>
      </c>
      <c r="E200" s="36" t="str">
        <f>VLOOKUP(C200,[2]Export!$B:$D,3,0)</f>
        <v/>
      </c>
      <c r="F200" s="37" t="str">
        <f>VLOOKUP(C200,[2]Export!$B:$E,4,0)</f>
        <v/>
      </c>
      <c r="G200" s="36" t="str">
        <f>VLOOKUP(C200,[2]Export!$B:$F,5,0)</f>
        <v/>
      </c>
      <c r="H200" s="36" t="str">
        <f>VLOOKUP(C200,[2]Export!$B:$H,6,0)</f>
        <v/>
      </c>
    </row>
    <row r="201" spans="2:8" x14ac:dyDescent="0.25">
      <c r="B201" s="28">
        <v>1</v>
      </c>
      <c r="C201" s="29">
        <v>245</v>
      </c>
      <c r="D201" s="28" t="s">
        <v>262</v>
      </c>
      <c r="E201" s="36" t="str">
        <f>VLOOKUP(C201,[2]Export!$B:$D,3,0)</f>
        <v/>
      </c>
      <c r="F201" s="37" t="str">
        <f>VLOOKUP(C201,[2]Export!$B:$E,4,0)</f>
        <v/>
      </c>
      <c r="G201" s="36" t="str">
        <f>VLOOKUP(C201,[2]Export!$B:$F,5,0)</f>
        <v/>
      </c>
      <c r="H201" s="36" t="str">
        <f>VLOOKUP(C201,[2]Export!$B:$H,6,0)</f>
        <v/>
      </c>
    </row>
    <row r="202" spans="2:8" x14ac:dyDescent="0.25">
      <c r="B202" s="28">
        <v>1</v>
      </c>
      <c r="C202" s="29">
        <v>355</v>
      </c>
      <c r="D202" s="28" t="s">
        <v>263</v>
      </c>
      <c r="E202" s="36" t="str">
        <f>VLOOKUP(C202,[2]Export!$B:$D,3,0)</f>
        <v/>
      </c>
      <c r="F202" s="37" t="str">
        <f>VLOOKUP(C202,[2]Export!$B:$E,4,0)</f>
        <v/>
      </c>
      <c r="G202" s="36" t="str">
        <f>VLOOKUP(C202,[2]Export!$B:$F,5,0)</f>
        <v/>
      </c>
      <c r="H202" s="36" t="str">
        <f>VLOOKUP(C202,[2]Export!$B:$H,6,0)</f>
        <v/>
      </c>
    </row>
    <row r="203" spans="2:8" x14ac:dyDescent="0.25">
      <c r="B203" s="28">
        <v>1</v>
      </c>
      <c r="C203" s="28">
        <v>429</v>
      </c>
      <c r="D203" s="28" t="s">
        <v>264</v>
      </c>
      <c r="E203" s="36" t="str">
        <f>VLOOKUP(C203,[2]Export!$B:$D,3,0)</f>
        <v/>
      </c>
      <c r="F203" s="37" t="str">
        <f>VLOOKUP(C203,[2]Export!$B:$E,4,0)</f>
        <v/>
      </c>
      <c r="G203" s="36" t="str">
        <f>VLOOKUP(C203,[2]Export!$B:$F,5,0)</f>
        <v/>
      </c>
      <c r="H203" s="36" t="str">
        <f>VLOOKUP(C203,[2]Export!$B:$H,6,0)</f>
        <v/>
      </c>
    </row>
    <row r="204" spans="2:8" x14ac:dyDescent="0.25">
      <c r="B204" s="28">
        <v>1</v>
      </c>
      <c r="C204" s="29">
        <v>3861</v>
      </c>
      <c r="D204" s="28" t="s">
        <v>329</v>
      </c>
      <c r="E204" s="36" t="str">
        <f>VLOOKUP(C204,[2]Export!$B:$D,3,0)</f>
        <v/>
      </c>
      <c r="F204" s="37" t="str">
        <f>VLOOKUP(C204,[2]Export!$B:$E,4,0)</f>
        <v/>
      </c>
      <c r="G204" s="36" t="str">
        <f>VLOOKUP(C204,[2]Export!$B:$F,5,0)</f>
        <v/>
      </c>
      <c r="H204" s="36" t="str">
        <f>VLOOKUP(C204,[2]Export!$B:$H,6,0)</f>
        <v/>
      </c>
    </row>
    <row r="205" spans="2:8" x14ac:dyDescent="0.25">
      <c r="B205" s="28">
        <v>1</v>
      </c>
      <c r="C205" s="29">
        <v>1049</v>
      </c>
      <c r="D205" s="28" t="s">
        <v>267</v>
      </c>
      <c r="E205" s="36" t="str">
        <f>VLOOKUP(C205,[2]Export!$B:$D,3,0)</f>
        <v/>
      </c>
      <c r="F205" s="37" t="str">
        <f>VLOOKUP(C205,[2]Export!$B:$E,4,0)</f>
        <v/>
      </c>
      <c r="G205" s="36" t="str">
        <f>VLOOKUP(C205,[2]Export!$B:$F,5,0)</f>
        <v/>
      </c>
      <c r="H205" s="36" t="str">
        <f>VLOOKUP(C205,[2]Export!$B:$H,6,0)</f>
        <v/>
      </c>
    </row>
    <row r="206" spans="2:8" x14ac:dyDescent="0.25">
      <c r="B206" s="28">
        <v>1</v>
      </c>
      <c r="C206" s="29">
        <v>599</v>
      </c>
      <c r="D206" s="28" t="s">
        <v>268</v>
      </c>
      <c r="E206" s="36" t="str">
        <f>VLOOKUP(C206,[2]Export!$B:$D,3,0)</f>
        <v/>
      </c>
      <c r="F206" s="37" t="str">
        <f>VLOOKUP(C206,[2]Export!$B:$E,4,0)</f>
        <v/>
      </c>
      <c r="G206" s="36" t="str">
        <f>VLOOKUP(C206,[2]Export!$B:$F,5,0)</f>
        <v/>
      </c>
      <c r="H206" s="36" t="str">
        <f>VLOOKUP(C206,[2]Export!$B:$H,6,0)</f>
        <v/>
      </c>
    </row>
    <row r="207" spans="2:8" x14ac:dyDescent="0.25">
      <c r="B207" s="28">
        <v>1</v>
      </c>
      <c r="C207" s="29">
        <v>436</v>
      </c>
      <c r="D207" s="28" t="s">
        <v>269</v>
      </c>
      <c r="E207" s="36" t="str">
        <f>VLOOKUP(C207,[2]Export!$B:$D,3,0)</f>
        <v/>
      </c>
      <c r="F207" s="37" t="str">
        <f>VLOOKUP(C207,[2]Export!$B:$E,4,0)</f>
        <v/>
      </c>
      <c r="G207" s="36" t="str">
        <f>VLOOKUP(C207,[2]Export!$B:$F,5,0)</f>
        <v/>
      </c>
      <c r="H207" s="36" t="str">
        <f>VLOOKUP(C207,[2]Export!$B:$H,6,0)</f>
        <v/>
      </c>
    </row>
    <row r="208" spans="2:8" x14ac:dyDescent="0.25">
      <c r="B208" s="28">
        <v>1</v>
      </c>
      <c r="C208" s="29">
        <v>372</v>
      </c>
      <c r="D208" s="28" t="s">
        <v>270</v>
      </c>
      <c r="E208" s="36" t="str">
        <f>VLOOKUP(C208,[2]Export!$B:$D,3,0)</f>
        <v/>
      </c>
      <c r="F208" s="37" t="str">
        <f>VLOOKUP(C208,[2]Export!$B:$E,4,0)</f>
        <v/>
      </c>
      <c r="G208" s="36" t="str">
        <f>VLOOKUP(C208,[2]Export!$B:$F,5,0)</f>
        <v/>
      </c>
      <c r="H208" s="36" t="str">
        <f>VLOOKUP(C208,[2]Export!$B:$H,6,0)</f>
        <v/>
      </c>
    </row>
    <row r="209" spans="2:8" x14ac:dyDescent="0.25">
      <c r="B209" s="28">
        <v>1</v>
      </c>
      <c r="C209" s="29">
        <v>253</v>
      </c>
      <c r="D209" s="28" t="s">
        <v>271</v>
      </c>
      <c r="E209" s="36" t="str">
        <f>VLOOKUP(C209,[2]Export!$B:$D,3,0)</f>
        <v/>
      </c>
      <c r="F209" s="37">
        <f>VLOOKUP(C209,[2]Export!$B:$E,4,0)</f>
        <v>257.57</v>
      </c>
      <c r="G209" s="36" t="str">
        <f>VLOOKUP(C209,[2]Export!$B:$F,5,0)</f>
        <v/>
      </c>
      <c r="H209" s="36">
        <f>VLOOKUP(C209,[2]Export!$B:$H,6,0)</f>
        <v>32.5</v>
      </c>
    </row>
    <row r="210" spans="2:8" x14ac:dyDescent="0.25">
      <c r="B210" s="28">
        <v>1</v>
      </c>
      <c r="C210" s="29">
        <v>1658</v>
      </c>
      <c r="D210" s="28" t="s">
        <v>331</v>
      </c>
      <c r="E210" s="36" t="str">
        <f>VLOOKUP(C210,[2]Export!$B:$D,3,0)</f>
        <v/>
      </c>
      <c r="F210" s="37">
        <f>VLOOKUP(C210,[2]Export!$B:$E,4,0)</f>
        <v>49.35</v>
      </c>
      <c r="G210" s="36" t="str">
        <f>VLOOKUP(C210,[2]Export!$B:$F,5,0)</f>
        <v/>
      </c>
      <c r="H210" s="36" t="str">
        <f>VLOOKUP(C210,[2]Export!$B:$H,6,0)</f>
        <v/>
      </c>
    </row>
    <row r="211" spans="2:8" x14ac:dyDescent="0.25">
      <c r="B211" s="28">
        <v>1</v>
      </c>
      <c r="C211" s="29">
        <v>1221</v>
      </c>
      <c r="D211" s="28" t="s">
        <v>332</v>
      </c>
      <c r="E211" s="36" t="str">
        <f>VLOOKUP(C211,[2]Export!$B:$D,3,0)</f>
        <v/>
      </c>
      <c r="F211" s="37" t="str">
        <f>VLOOKUP(C211,[2]Export!$B:$E,4,0)</f>
        <v/>
      </c>
      <c r="G211" s="36" t="str">
        <f>VLOOKUP(C211,[2]Export!$B:$F,5,0)</f>
        <v/>
      </c>
      <c r="H211" s="36" t="str">
        <f>VLOOKUP(C211,[2]Export!$B:$H,6,0)</f>
        <v/>
      </c>
    </row>
    <row r="212" spans="2:8" x14ac:dyDescent="0.25">
      <c r="B212" s="28">
        <v>1</v>
      </c>
      <c r="C212" s="28">
        <v>99</v>
      </c>
      <c r="D212" s="28" t="s">
        <v>355</v>
      </c>
      <c r="E212" s="36" t="str">
        <f>VLOOKUP(C212,[2]Export!$B:$D,3,0)</f>
        <v/>
      </c>
      <c r="F212" s="37" t="str">
        <f>VLOOKUP(C212,[2]Export!$B:$E,4,0)</f>
        <v/>
      </c>
      <c r="G212" s="36" t="str">
        <f>VLOOKUP(C212,[2]Export!$B:$F,5,0)</f>
        <v/>
      </c>
      <c r="H212" s="36" t="str">
        <f>VLOOKUP(C212,[2]Export!$B:$H,6,0)</f>
        <v/>
      </c>
    </row>
    <row r="213" spans="2:8" x14ac:dyDescent="0.25">
      <c r="B213" s="28">
        <v>1</v>
      </c>
      <c r="C213" s="29">
        <v>224</v>
      </c>
      <c r="D213" s="28" t="s">
        <v>333</v>
      </c>
      <c r="E213" s="36" t="str">
        <f>VLOOKUP(C213,[2]Export!$B:$D,3,0)</f>
        <v/>
      </c>
      <c r="F213" s="37" t="str">
        <f>VLOOKUP(C213,[2]Export!$B:$E,4,0)</f>
        <v/>
      </c>
      <c r="G213" s="36" t="str">
        <f>VLOOKUP(C213,[2]Export!$B:$F,5,0)</f>
        <v/>
      </c>
      <c r="H213" s="36" t="str">
        <f>VLOOKUP(C213,[2]Export!$B:$H,6,0)</f>
        <v/>
      </c>
    </row>
    <row r="214" spans="2:8" x14ac:dyDescent="0.25">
      <c r="B214" s="28">
        <v>1</v>
      </c>
      <c r="C214" s="29">
        <v>670</v>
      </c>
      <c r="D214" s="28" t="s">
        <v>278</v>
      </c>
      <c r="E214" s="36" t="str">
        <f>VLOOKUP(C214,[2]Export!$B:$D,3,0)</f>
        <v/>
      </c>
      <c r="F214" s="37" t="str">
        <f>VLOOKUP(C214,[2]Export!$B:$E,4,0)</f>
        <v/>
      </c>
      <c r="G214" s="36" t="str">
        <f>VLOOKUP(C214,[2]Export!$B:$F,5,0)</f>
        <v/>
      </c>
      <c r="H214" s="36" t="str">
        <f>VLOOKUP(C214,[2]Export!$B:$H,6,0)</f>
        <v/>
      </c>
    </row>
    <row r="215" spans="2:8" x14ac:dyDescent="0.25">
      <c r="B215" s="28">
        <v>1</v>
      </c>
      <c r="C215" s="29">
        <v>789</v>
      </c>
      <c r="D215" s="28" t="s">
        <v>280</v>
      </c>
      <c r="E215" s="36" t="str">
        <f>VLOOKUP(C215,[2]Export!$B:$D,3,0)</f>
        <v/>
      </c>
      <c r="F215" s="37" t="str">
        <f>VLOOKUP(C215,[2]Export!$B:$E,4,0)</f>
        <v/>
      </c>
      <c r="G215" s="36" t="str">
        <f>VLOOKUP(C215,[2]Export!$B:$F,5,0)</f>
        <v/>
      </c>
      <c r="H215" s="36" t="str">
        <f>VLOOKUP(C215,[2]Export!$B:$H,6,0)</f>
        <v/>
      </c>
    </row>
    <row r="216" spans="2:8" x14ac:dyDescent="0.25">
      <c r="B216" s="28">
        <v>1</v>
      </c>
      <c r="C216" s="29">
        <v>228</v>
      </c>
      <c r="D216" s="28" t="s">
        <v>281</v>
      </c>
      <c r="E216" s="36" t="str">
        <f>VLOOKUP(C216,[2]Export!$B:$D,3,0)</f>
        <v/>
      </c>
      <c r="F216" s="37" t="str">
        <f>VLOOKUP(C216,[2]Export!$B:$E,4,0)</f>
        <v/>
      </c>
      <c r="G216" s="36" t="str">
        <f>VLOOKUP(C216,[2]Export!$B:$F,5,0)</f>
        <v/>
      </c>
      <c r="H216" s="36" t="str">
        <f>VLOOKUP(C216,[2]Export!$B:$H,6,0)</f>
        <v/>
      </c>
    </row>
    <row r="217" spans="2:8" x14ac:dyDescent="0.25">
      <c r="B217" s="28">
        <v>1</v>
      </c>
      <c r="C217" s="29">
        <v>100</v>
      </c>
      <c r="D217" s="28" t="s">
        <v>282</v>
      </c>
      <c r="E217" s="36" t="str">
        <f>VLOOKUP(C217,[2]Export!$B:$D,3,0)</f>
        <v/>
      </c>
      <c r="F217" s="37" t="str">
        <f>VLOOKUP(C217,[2]Export!$B:$E,4,0)</f>
        <v/>
      </c>
      <c r="G217" s="36" t="str">
        <f>VLOOKUP(C217,[2]Export!$B:$F,5,0)</f>
        <v/>
      </c>
      <c r="H217" s="36" t="str">
        <f>VLOOKUP(C217,[2]Export!$B:$H,6,0)</f>
        <v/>
      </c>
    </row>
    <row r="218" spans="2:8" x14ac:dyDescent="0.25">
      <c r="B218" s="28">
        <v>1</v>
      </c>
      <c r="C218" s="29">
        <v>339</v>
      </c>
      <c r="D218" s="28" t="s">
        <v>283</v>
      </c>
      <c r="E218" s="36" t="str">
        <f>VLOOKUP(C218,[2]Export!$B:$D,3,0)</f>
        <v/>
      </c>
      <c r="F218" s="37" t="str">
        <f>VLOOKUP(C218,[2]Export!$B:$E,4,0)</f>
        <v/>
      </c>
      <c r="G218" s="36" t="str">
        <f>VLOOKUP(C218,[2]Export!$B:$F,5,0)</f>
        <v/>
      </c>
      <c r="H218" s="36" t="str">
        <f>VLOOKUP(C218,[2]Export!$B:$H,6,0)</f>
        <v/>
      </c>
    </row>
    <row r="219" spans="2:8" x14ac:dyDescent="0.25">
      <c r="B219" s="28">
        <v>1</v>
      </c>
      <c r="C219" s="29">
        <v>899</v>
      </c>
      <c r="D219" s="28" t="s">
        <v>285</v>
      </c>
      <c r="E219" s="36" t="str">
        <f>VLOOKUP(C219,[2]Export!$B:$D,3,0)</f>
        <v/>
      </c>
      <c r="F219" s="37" t="str">
        <f>VLOOKUP(C219,[2]Export!$B:$E,4,0)</f>
        <v/>
      </c>
      <c r="G219" s="36" t="str">
        <f>VLOOKUP(C219,[2]Export!$B:$F,5,0)</f>
        <v/>
      </c>
      <c r="H219" s="36" t="str">
        <f>VLOOKUP(C219,[2]Export!$B:$H,6,0)</f>
        <v/>
      </c>
    </row>
    <row r="220" spans="2:8" x14ac:dyDescent="0.25">
      <c r="B220" s="28">
        <v>1</v>
      </c>
      <c r="C220" s="29">
        <v>790</v>
      </c>
      <c r="D220" s="28" t="s">
        <v>287</v>
      </c>
      <c r="E220" s="36" t="str">
        <f>VLOOKUP(C220,[2]Export!$B:$D,3,0)</f>
        <v/>
      </c>
      <c r="F220" s="37">
        <f>VLOOKUP(C220,[2]Export!$B:$E,4,0)</f>
        <v>0</v>
      </c>
      <c r="G220" s="36" t="str">
        <f>VLOOKUP(C220,[2]Export!$B:$F,5,0)</f>
        <v/>
      </c>
      <c r="H220" s="36" t="str">
        <f>VLOOKUP(C220,[2]Export!$B:$H,6,0)</f>
        <v/>
      </c>
    </row>
    <row r="221" spans="2:8" x14ac:dyDescent="0.25">
      <c r="B221" s="28">
        <v>1</v>
      </c>
      <c r="C221" s="29">
        <v>1032</v>
      </c>
      <c r="D221" s="28" t="s">
        <v>288</v>
      </c>
      <c r="E221" s="36" t="str">
        <f>VLOOKUP(C221,[2]Export!$B:$D,3,0)</f>
        <v/>
      </c>
      <c r="F221" s="37" t="str">
        <f>VLOOKUP(C221,[2]Export!$B:$E,4,0)</f>
        <v/>
      </c>
      <c r="G221" s="36" t="str">
        <f>VLOOKUP(C221,[2]Export!$B:$F,5,0)</f>
        <v/>
      </c>
      <c r="H221" s="36" t="str">
        <f>VLOOKUP(C221,[2]Export!$B:$H,6,0)</f>
        <v/>
      </c>
    </row>
    <row r="222" spans="2:8" x14ac:dyDescent="0.25">
      <c r="B222" s="28">
        <v>1</v>
      </c>
      <c r="C222" s="29">
        <v>431</v>
      </c>
      <c r="D222" s="28" t="s">
        <v>289</v>
      </c>
      <c r="E222" s="36" t="str">
        <f>VLOOKUP(C222,[2]Export!$B:$D,3,0)</f>
        <v/>
      </c>
      <c r="F222" s="37" t="str">
        <f>VLOOKUP(C222,[2]Export!$B:$E,4,0)</f>
        <v/>
      </c>
      <c r="G222" s="36" t="str">
        <f>VLOOKUP(C222,[2]Export!$B:$F,5,0)</f>
        <v/>
      </c>
      <c r="H222" s="36" t="str">
        <f>VLOOKUP(C222,[2]Export!$B:$H,6,0)</f>
        <v/>
      </c>
    </row>
    <row r="223" spans="2:8" x14ac:dyDescent="0.25">
      <c r="B223" s="28">
        <v>1</v>
      </c>
      <c r="C223" s="29">
        <v>432</v>
      </c>
      <c r="D223" s="28" t="s">
        <v>290</v>
      </c>
      <c r="E223" s="36" t="str">
        <f>VLOOKUP(C223,[2]Export!$B:$D,3,0)</f>
        <v/>
      </c>
      <c r="F223" s="37" t="str">
        <f>VLOOKUP(C223,[2]Export!$B:$E,4,0)</f>
        <v/>
      </c>
      <c r="G223" s="36" t="str">
        <f>VLOOKUP(C223,[2]Export!$B:$F,5,0)</f>
        <v/>
      </c>
      <c r="H223" s="36" t="str">
        <f>VLOOKUP(C223,[2]Export!$B:$H,6,0)</f>
        <v/>
      </c>
    </row>
    <row r="224" spans="2:8" x14ac:dyDescent="0.25">
      <c r="B224" s="28">
        <v>1</v>
      </c>
      <c r="C224" s="29">
        <v>587</v>
      </c>
      <c r="D224" s="28" t="s">
        <v>291</v>
      </c>
      <c r="E224" s="36" t="str">
        <f>VLOOKUP(C224,[2]Export!$B:$D,3,0)</f>
        <v/>
      </c>
      <c r="F224" s="37" t="str">
        <f>VLOOKUP(C224,[2]Export!$B:$E,4,0)</f>
        <v/>
      </c>
      <c r="G224" s="36" t="str">
        <f>VLOOKUP(C224,[2]Export!$B:$F,5,0)</f>
        <v/>
      </c>
      <c r="H224" s="36" t="str">
        <f>VLOOKUP(C224,[2]Export!$B:$H,6,0)</f>
        <v/>
      </c>
    </row>
    <row r="225" spans="2:9" x14ac:dyDescent="0.25">
      <c r="B225" s="28">
        <v>1</v>
      </c>
      <c r="C225" s="29">
        <v>392</v>
      </c>
      <c r="D225" s="28" t="s">
        <v>292</v>
      </c>
      <c r="E225" s="36" t="str">
        <f>VLOOKUP(C225,[2]Export!$B:$D,3,0)</f>
        <v/>
      </c>
      <c r="F225" s="37">
        <f>VLOOKUP(C225,[2]Export!$B:$E,4,0)</f>
        <v>0</v>
      </c>
      <c r="G225" s="36" t="str">
        <f>VLOOKUP(C225,[2]Export!$B:$F,5,0)</f>
        <v/>
      </c>
      <c r="H225" s="36" t="str">
        <f>VLOOKUP(C225,[2]Export!$B:$H,6,0)</f>
        <v/>
      </c>
    </row>
    <row r="226" spans="2:9" x14ac:dyDescent="0.25">
      <c r="B226" s="28">
        <v>1</v>
      </c>
      <c r="C226" s="29">
        <v>205</v>
      </c>
      <c r="D226" s="28" t="s">
        <v>335</v>
      </c>
      <c r="E226" s="36" t="str">
        <f>VLOOKUP(C226,[2]Export!$B:$D,3,0)</f>
        <v/>
      </c>
      <c r="F226" s="37" t="str">
        <f>VLOOKUP(C226,[2]Export!$B:$E,4,0)</f>
        <v/>
      </c>
      <c r="G226" s="36" t="str">
        <f>VLOOKUP(C226,[2]Export!$B:$F,5,0)</f>
        <v/>
      </c>
      <c r="H226" s="36" t="str">
        <f>VLOOKUP(C226,[2]Export!$B:$H,6,0)</f>
        <v/>
      </c>
    </row>
    <row r="227" spans="2:9" x14ac:dyDescent="0.25">
      <c r="B227" s="28"/>
      <c r="C227" s="28"/>
      <c r="D227" s="28"/>
      <c r="E227" s="36"/>
      <c r="F227" s="37"/>
      <c r="G227" s="36"/>
      <c r="H227" s="36"/>
    </row>
    <row r="228" spans="2:9" x14ac:dyDescent="0.25">
      <c r="B228" s="28"/>
      <c r="C228" s="28"/>
      <c r="D228" s="28"/>
      <c r="E228" s="36"/>
      <c r="F228" s="37"/>
      <c r="G228" s="36"/>
      <c r="H228" s="36"/>
    </row>
    <row r="229" spans="2:9" x14ac:dyDescent="0.25">
      <c r="B229" s="28"/>
      <c r="C229" s="28"/>
      <c r="D229" s="28"/>
      <c r="E229" s="36"/>
      <c r="F229" s="37"/>
      <c r="G229" s="36"/>
      <c r="H229" s="36"/>
    </row>
    <row r="230" spans="2:9" x14ac:dyDescent="0.25">
      <c r="B230" s="28"/>
      <c r="C230" s="28"/>
      <c r="D230" s="28"/>
      <c r="E230" s="36"/>
      <c r="F230" s="37"/>
      <c r="G230" s="36"/>
      <c r="H230" s="36"/>
    </row>
    <row r="232" spans="2:9" x14ac:dyDescent="0.25">
      <c r="D232" s="38" t="s">
        <v>294</v>
      </c>
      <c r="E232" s="39">
        <f>SUM(E9:E226)</f>
        <v>0</v>
      </c>
      <c r="F232" s="39">
        <f>SUM(F10:F225)</f>
        <v>36795.849999999991</v>
      </c>
      <c r="G232" s="39">
        <f>SUM(G9:G225)</f>
        <v>-12.5</v>
      </c>
      <c r="H232" s="39">
        <f>SUM(H9:H226)</f>
        <v>10762.5</v>
      </c>
      <c r="I232" s="41"/>
    </row>
    <row r="235" spans="2:9" x14ac:dyDescent="0.25">
      <c r="E235" s="41"/>
      <c r="F235" s="41"/>
      <c r="G235" s="41"/>
      <c r="H235" s="41"/>
    </row>
    <row r="236" spans="2:9" x14ac:dyDescent="0.25">
      <c r="E236" s="41"/>
      <c r="F236" s="41"/>
      <c r="G236" s="41"/>
      <c r="H236" s="41"/>
    </row>
    <row r="237" spans="2:9" x14ac:dyDescent="0.25">
      <c r="E237" s="41"/>
      <c r="F237" s="41"/>
      <c r="G237" s="41"/>
      <c r="H237" s="41"/>
    </row>
    <row r="238" spans="2:9" x14ac:dyDescent="0.25">
      <c r="D238" s="42"/>
      <c r="E238" s="43"/>
      <c r="F238" s="43"/>
      <c r="G238" s="43"/>
      <c r="H238" s="43"/>
    </row>
    <row r="240" spans="2:9" x14ac:dyDescent="0.25">
      <c r="E240" s="44"/>
    </row>
    <row r="241" spans="5:5" x14ac:dyDescent="0.25">
      <c r="E241" s="44"/>
    </row>
    <row r="242" spans="5:5" x14ac:dyDescent="0.25">
      <c r="E242" s="44"/>
    </row>
    <row r="244" spans="5:5" x14ac:dyDescent="0.25">
      <c r="E244" s="44"/>
    </row>
    <row r="245" spans="5:5" x14ac:dyDescent="0.25">
      <c r="E245" s="44"/>
    </row>
    <row r="246" spans="5:5" x14ac:dyDescent="0.25">
      <c r="E246" s="44"/>
    </row>
  </sheetData>
  <autoFilter ref="B9:H230" xr:uid="{E7F73D12-A6C5-43DC-B11E-7873B8C55B0F}"/>
  <mergeCells count="1">
    <mergeCell ref="B6:E7"/>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E699C-DAEE-458D-A791-02822E087652}">
  <dimension ref="B1:I234"/>
  <sheetViews>
    <sheetView tabSelected="1" topLeftCell="A4" zoomScaleNormal="100" workbookViewId="0">
      <pane ySplit="8" topLeftCell="A12" activePane="bottomLeft" state="frozen"/>
      <selection activeCell="A4" sqref="A4"/>
      <selection pane="bottomLeft" activeCell="D223" sqref="D223:E230"/>
    </sheetView>
  </sheetViews>
  <sheetFormatPr defaultColWidth="8.85546875" defaultRowHeight="15" x14ac:dyDescent="0.25"/>
  <cols>
    <col min="1" max="1" width="4.140625" style="17" customWidth="1"/>
    <col min="2" max="2" width="15" style="17" bestFit="1" customWidth="1"/>
    <col min="3" max="3" width="29.42578125" style="18" bestFit="1" customWidth="1"/>
    <col min="4" max="4" width="50.85546875" style="17" bestFit="1" customWidth="1"/>
    <col min="5" max="5" width="23.42578125" style="17" bestFit="1" customWidth="1"/>
    <col min="6" max="6" width="20.140625" style="17" bestFit="1" customWidth="1"/>
    <col min="7" max="7" width="29.42578125" style="17" bestFit="1" customWidth="1"/>
    <col min="8" max="8" width="26.140625" style="17" bestFit="1" customWidth="1"/>
    <col min="9" max="9" width="9.42578125" style="17" bestFit="1" customWidth="1"/>
    <col min="10" max="16384" width="8.85546875" style="17"/>
  </cols>
  <sheetData>
    <row r="1" spans="2:9" ht="5.0999999999999996" customHeight="1" thickBot="1" x14ac:dyDescent="0.3"/>
    <row r="2" spans="2:9" ht="15.75" thickBot="1" x14ac:dyDescent="0.3">
      <c r="B2" s="19" t="s">
        <v>0</v>
      </c>
      <c r="C2" s="20" t="s">
        <v>1</v>
      </c>
    </row>
    <row r="3" spans="2:9" ht="15.75" thickBot="1" x14ac:dyDescent="0.3">
      <c r="B3" s="21" t="s">
        <v>2</v>
      </c>
      <c r="C3" s="20" t="s">
        <v>345</v>
      </c>
    </row>
    <row r="4" spans="2:9" ht="15.75" thickBot="1" x14ac:dyDescent="0.3">
      <c r="B4" s="19" t="s">
        <v>0</v>
      </c>
      <c r="C4" s="20" t="s">
        <v>1</v>
      </c>
    </row>
    <row r="5" spans="2:9" ht="15.75" thickBot="1" x14ac:dyDescent="0.3">
      <c r="B5" s="21" t="s">
        <v>2</v>
      </c>
      <c r="C5" s="20" t="s">
        <v>352</v>
      </c>
    </row>
    <row r="6" spans="2:9" ht="15.75" thickBot="1" x14ac:dyDescent="0.3">
      <c r="B6" s="21" t="s">
        <v>4</v>
      </c>
      <c r="C6" s="22" t="s">
        <v>358</v>
      </c>
    </row>
    <row r="8" spans="2:9" ht="15" customHeight="1" x14ac:dyDescent="0.25">
      <c r="B8" s="61" t="s">
        <v>339</v>
      </c>
      <c r="C8" s="62"/>
      <c r="D8" s="62"/>
      <c r="E8" s="63"/>
      <c r="F8" s="23"/>
      <c r="G8" s="23"/>
      <c r="H8" s="23"/>
    </row>
    <row r="9" spans="2:9" x14ac:dyDescent="0.25">
      <c r="B9" s="64"/>
      <c r="C9" s="65"/>
      <c r="D9" s="65"/>
      <c r="E9" s="66"/>
      <c r="F9" s="23"/>
      <c r="G9" s="23"/>
      <c r="H9" s="23"/>
    </row>
    <row r="10" spans="2:9" x14ac:dyDescent="0.25">
      <c r="B10" s="24"/>
      <c r="C10" s="25"/>
      <c r="D10" s="24"/>
      <c r="E10" s="24"/>
      <c r="F10" s="24"/>
      <c r="G10" s="24"/>
      <c r="H10" s="24"/>
    </row>
    <row r="11" spans="2:9" x14ac:dyDescent="0.25">
      <c r="B11" s="26" t="s">
        <v>6</v>
      </c>
      <c r="C11" s="27" t="s">
        <v>7</v>
      </c>
      <c r="D11" s="26" t="s">
        <v>8</v>
      </c>
      <c r="E11" s="26" t="s">
        <v>9</v>
      </c>
      <c r="F11" s="26" t="s">
        <v>10</v>
      </c>
      <c r="G11" s="26" t="s">
        <v>11</v>
      </c>
      <c r="H11" s="26" t="s">
        <v>12</v>
      </c>
    </row>
    <row r="12" spans="2:9" x14ac:dyDescent="0.25">
      <c r="B12" s="28">
        <v>1</v>
      </c>
      <c r="C12" s="29">
        <v>579</v>
      </c>
      <c r="D12" s="28" t="s">
        <v>16</v>
      </c>
      <c r="E12" s="37">
        <f>VLOOKUP(C12,[3]Export!$B:$D,3,0)</f>
        <v>335.02</v>
      </c>
      <c r="F12" s="37">
        <f>VLOOKUP(C12,[3]Export!$B:$E,4,0)</f>
        <v>458.22</v>
      </c>
      <c r="G12" s="37" t="str">
        <f>VLOOKUP(C12,[3]Export!$B:$F,5,0)</f>
        <v/>
      </c>
      <c r="H12" s="37" t="str">
        <f>VLOOKUP(C12,[3]Export!$B:$G,6,0)</f>
        <v/>
      </c>
      <c r="I12" s="45"/>
    </row>
    <row r="13" spans="2:9" x14ac:dyDescent="0.25">
      <c r="B13" s="28">
        <v>1</v>
      </c>
      <c r="C13" s="29">
        <v>251</v>
      </c>
      <c r="D13" s="28" t="s">
        <v>296</v>
      </c>
      <c r="E13" s="37">
        <f>VLOOKUP(C13,[3]Export!$B:$D,3,0)</f>
        <v>723.46</v>
      </c>
      <c r="F13" s="37">
        <f>VLOOKUP(C13,[3]Export!$B:$E,4,0)</f>
        <v>552.97</v>
      </c>
      <c r="G13" s="37">
        <f>VLOOKUP(C13,[3]Export!$B:$F,5,0)</f>
        <v>66.25</v>
      </c>
      <c r="H13" s="37">
        <f>VLOOKUP(C13,[3]Export!$B:$G,6,0)</f>
        <v>200</v>
      </c>
    </row>
    <row r="14" spans="2:9" x14ac:dyDescent="0.25">
      <c r="B14" s="28">
        <v>1</v>
      </c>
      <c r="C14" s="29">
        <v>247</v>
      </c>
      <c r="D14" s="28" t="s">
        <v>296</v>
      </c>
      <c r="E14" s="37">
        <f>VLOOKUP(C14,[3]Export!$B:$D,3,0)</f>
        <v>2173.6</v>
      </c>
      <c r="F14" s="37">
        <f>VLOOKUP(C14,[3]Export!$B:$E,4,0)</f>
        <v>2970.54</v>
      </c>
      <c r="G14" s="37">
        <f>VLOOKUP(C14,[3]Export!$B:$F,5,0)</f>
        <v>330</v>
      </c>
      <c r="H14" s="37">
        <f>VLOOKUP(C14,[3]Export!$B:$G,6,0)</f>
        <v>782.5</v>
      </c>
    </row>
    <row r="15" spans="2:9" x14ac:dyDescent="0.25">
      <c r="B15" s="28">
        <v>1</v>
      </c>
      <c r="C15" s="29">
        <v>901</v>
      </c>
      <c r="D15" s="28" t="s">
        <v>19</v>
      </c>
      <c r="E15" s="37">
        <f>VLOOKUP(C15,[3]Export!$B:$D,3,0)</f>
        <v>164.5</v>
      </c>
      <c r="F15" s="37">
        <f>VLOOKUP(C15,[3]Export!$B:$E,4,0)</f>
        <v>164.5</v>
      </c>
      <c r="G15" s="37" t="str">
        <f>VLOOKUP(C15,[3]Export!$B:$F,5,0)</f>
        <v/>
      </c>
      <c r="H15" s="37" t="str">
        <f>VLOOKUP(C15,[3]Export!$B:$G,6,0)</f>
        <v/>
      </c>
    </row>
    <row r="16" spans="2:9" x14ac:dyDescent="0.25">
      <c r="B16" s="28">
        <v>1</v>
      </c>
      <c r="C16" s="29">
        <v>195</v>
      </c>
      <c r="D16" s="28" t="s">
        <v>20</v>
      </c>
      <c r="E16" s="37" t="str">
        <f>VLOOKUP(C16,[3]Export!$B:$D,3,0)</f>
        <v/>
      </c>
      <c r="F16" s="37">
        <f>VLOOKUP(C16,[3]Export!$B:$E,4,0)</f>
        <v>133.98000000000002</v>
      </c>
      <c r="G16" s="37" t="str">
        <f>VLOOKUP(C16,[3]Export!$B:$F,5,0)</f>
        <v/>
      </c>
      <c r="H16" s="37" t="str">
        <f>VLOOKUP(C16,[3]Export!$B:$G,6,0)</f>
        <v/>
      </c>
    </row>
    <row r="17" spans="2:8" x14ac:dyDescent="0.25">
      <c r="B17" s="28">
        <v>1</v>
      </c>
      <c r="C17" s="29">
        <v>663</v>
      </c>
      <c r="D17" s="28" t="s">
        <v>21</v>
      </c>
      <c r="E17" s="37">
        <f>VLOOKUP(C17,[3]Export!$B:$D,3,0)</f>
        <v>5047.13</v>
      </c>
      <c r="F17" s="37">
        <f>VLOOKUP(C17,[3]Export!$B:$E,4,0)</f>
        <v>9276.7400000000016</v>
      </c>
      <c r="G17" s="37">
        <f>VLOOKUP(C17,[3]Export!$B:$F,5,0)</f>
        <v>380.00000000000006</v>
      </c>
      <c r="H17" s="37" t="str">
        <f>VLOOKUP(C17,[3]Export!$B:$G,6,0)</f>
        <v/>
      </c>
    </row>
    <row r="18" spans="2:8" x14ac:dyDescent="0.25">
      <c r="B18" s="28">
        <v>1</v>
      </c>
      <c r="C18" s="29">
        <v>196</v>
      </c>
      <c r="D18" s="28" t="s">
        <v>23</v>
      </c>
      <c r="E18" s="37">
        <f>VLOOKUP(C18,[3]Export!$B:$D,3,0)</f>
        <v>8366.3499999999985</v>
      </c>
      <c r="F18" s="37">
        <f>VLOOKUP(C18,[3]Export!$B:$E,4,0)</f>
        <v>16386.849999999999</v>
      </c>
      <c r="G18" s="37">
        <f>VLOOKUP(C18,[3]Export!$B:$F,5,0)</f>
        <v>5093.75</v>
      </c>
      <c r="H18" s="37">
        <f>VLOOKUP(C18,[3]Export!$B:$G,6,0)</f>
        <v>7806.25</v>
      </c>
    </row>
    <row r="19" spans="2:8" x14ac:dyDescent="0.25">
      <c r="B19" s="28">
        <v>1</v>
      </c>
      <c r="C19" s="29">
        <v>261</v>
      </c>
      <c r="D19" s="28" t="s">
        <v>297</v>
      </c>
      <c r="E19" s="37">
        <f>VLOOKUP(C19,[3]Export!$B:$D,3,0)</f>
        <v>116.62</v>
      </c>
      <c r="F19" s="37">
        <f>VLOOKUP(C19,[3]Export!$B:$E,4,0)</f>
        <v>387.92</v>
      </c>
      <c r="G19" s="37">
        <f>VLOOKUP(C19,[3]Export!$B:$F,5,0)</f>
        <v>5</v>
      </c>
      <c r="H19" s="37">
        <f>VLOOKUP(C19,[3]Export!$B:$G,6,0)</f>
        <v>5</v>
      </c>
    </row>
    <row r="20" spans="2:8" x14ac:dyDescent="0.25">
      <c r="B20" s="28">
        <v>1</v>
      </c>
      <c r="C20" s="29">
        <v>260</v>
      </c>
      <c r="D20" s="28" t="s">
        <v>298</v>
      </c>
      <c r="E20" s="37">
        <f>VLOOKUP(C20,[3]Export!$B:$D,3,0)</f>
        <v>148.05000000000001</v>
      </c>
      <c r="F20" s="37">
        <f>VLOOKUP(C20,[3]Export!$B:$E,4,0)</f>
        <v>406.77000000000004</v>
      </c>
      <c r="G20" s="37" t="str">
        <f>VLOOKUP(C20,[3]Export!$B:$F,5,0)</f>
        <v/>
      </c>
      <c r="H20" s="37" t="str">
        <f>VLOOKUP(C20,[3]Export!$B:$G,6,0)</f>
        <v/>
      </c>
    </row>
    <row r="21" spans="2:8" x14ac:dyDescent="0.25">
      <c r="B21" s="28">
        <v>1</v>
      </c>
      <c r="C21" s="29">
        <v>588</v>
      </c>
      <c r="D21" s="28" t="s">
        <v>24</v>
      </c>
      <c r="E21" s="37">
        <f>VLOOKUP(C21,[3]Export!$B:$D,3,0)</f>
        <v>147.84</v>
      </c>
      <c r="F21" s="37">
        <f>VLOOKUP(C21,[3]Export!$B:$E,4,0)</f>
        <v>969.88000000000011</v>
      </c>
      <c r="G21" s="37" t="str">
        <f>VLOOKUP(C21,[3]Export!$B:$F,5,0)</f>
        <v/>
      </c>
      <c r="H21" s="37">
        <f>VLOOKUP(C21,[3]Export!$B:$G,6,0)</f>
        <v>87.4</v>
      </c>
    </row>
    <row r="22" spans="2:8" x14ac:dyDescent="0.25">
      <c r="B22" s="28">
        <v>1</v>
      </c>
      <c r="C22" s="29">
        <v>1017</v>
      </c>
      <c r="D22" s="28" t="s">
        <v>27</v>
      </c>
      <c r="E22" s="37">
        <f>VLOOKUP(C22,[3]Export!$B:$D,3,0)</f>
        <v>164.5</v>
      </c>
      <c r="F22" s="37">
        <f>VLOOKUP(C22,[3]Export!$B:$E,4,0)</f>
        <v>164.5</v>
      </c>
      <c r="G22" s="37" t="str">
        <f>VLOOKUP(C22,[3]Export!$B:$F,5,0)</f>
        <v/>
      </c>
      <c r="H22" s="37" t="str">
        <f>VLOOKUP(C22,[3]Export!$B:$G,6,0)</f>
        <v/>
      </c>
    </row>
    <row r="23" spans="2:8" x14ac:dyDescent="0.25">
      <c r="B23" s="28">
        <v>1</v>
      </c>
      <c r="C23" s="29">
        <v>301</v>
      </c>
      <c r="D23" s="28" t="s">
        <v>28</v>
      </c>
      <c r="E23" s="37">
        <f>VLOOKUP(C23,[3]Export!$B:$D,3,0)</f>
        <v>98.7</v>
      </c>
      <c r="F23" s="37">
        <f>VLOOKUP(C23,[3]Export!$B:$E,4,0)</f>
        <v>98.7</v>
      </c>
      <c r="G23" s="37" t="str">
        <f>VLOOKUP(C23,[3]Export!$B:$F,5,0)</f>
        <v/>
      </c>
      <c r="H23" s="37" t="str">
        <f>VLOOKUP(C23,[3]Export!$B:$G,6,0)</f>
        <v/>
      </c>
    </row>
    <row r="24" spans="2:8" x14ac:dyDescent="0.25">
      <c r="B24" s="28">
        <v>1</v>
      </c>
      <c r="C24" s="29">
        <v>791</v>
      </c>
      <c r="D24" s="28" t="s">
        <v>30</v>
      </c>
      <c r="E24" s="37">
        <f>VLOOKUP(C24,[3]Export!$B:$D,3,0)</f>
        <v>131.6</v>
      </c>
      <c r="F24" s="37">
        <f>VLOOKUP(C24,[3]Export!$B:$E,4,0)</f>
        <v>279.44</v>
      </c>
      <c r="G24" s="37" t="str">
        <f>VLOOKUP(C24,[3]Export!$B:$F,5,0)</f>
        <v/>
      </c>
      <c r="H24" s="37" t="str">
        <f>VLOOKUP(C24,[3]Export!$B:$G,6,0)</f>
        <v/>
      </c>
    </row>
    <row r="25" spans="2:8" x14ac:dyDescent="0.25">
      <c r="B25" s="28">
        <v>1</v>
      </c>
      <c r="C25" s="29">
        <v>1027</v>
      </c>
      <c r="D25" s="28" t="s">
        <v>31</v>
      </c>
      <c r="E25" s="37">
        <f>VLOOKUP(C25,[3]Export!$B:$D,3,0)</f>
        <v>837.31</v>
      </c>
      <c r="F25" s="37">
        <f>VLOOKUP(C25,[3]Export!$B:$E,4,0)</f>
        <v>974.07999999999993</v>
      </c>
      <c r="G25" s="37">
        <f>VLOOKUP(C25,[3]Export!$B:$F,5,0)</f>
        <v>20</v>
      </c>
      <c r="H25" s="37">
        <f>VLOOKUP(C25,[3]Export!$B:$G,6,0)</f>
        <v>20</v>
      </c>
    </row>
    <row r="26" spans="2:8" x14ac:dyDescent="0.25">
      <c r="B26" s="28">
        <v>1</v>
      </c>
      <c r="C26" s="29">
        <v>1018</v>
      </c>
      <c r="D26" s="28" t="s">
        <v>34</v>
      </c>
      <c r="E26" s="37" t="str">
        <f>VLOOKUP(C26,[3]Export!$B:$D,3,0)</f>
        <v/>
      </c>
      <c r="F26" s="37">
        <f>VLOOKUP(C26,[3]Export!$B:$E,4,0)</f>
        <v>11.86</v>
      </c>
      <c r="G26" s="37" t="str">
        <f>VLOOKUP(C26,[3]Export!$B:$F,5,0)</f>
        <v/>
      </c>
      <c r="H26" s="37" t="str">
        <f>VLOOKUP(C26,[3]Export!$B:$G,6,0)</f>
        <v/>
      </c>
    </row>
    <row r="27" spans="2:8" x14ac:dyDescent="0.25">
      <c r="B27" s="28">
        <v>1</v>
      </c>
      <c r="C27" s="29">
        <v>206</v>
      </c>
      <c r="D27" s="28" t="s">
        <v>36</v>
      </c>
      <c r="E27" s="37" t="str">
        <f>VLOOKUP(C27,[3]Export!$B:$D,3,0)</f>
        <v/>
      </c>
      <c r="F27" s="37">
        <f>VLOOKUP(C27,[3]Export!$B:$E,4,0)</f>
        <v>446.53000000000003</v>
      </c>
      <c r="G27" s="37" t="str">
        <f>VLOOKUP(C27,[3]Export!$B:$F,5,0)</f>
        <v/>
      </c>
      <c r="H27" s="37" t="str">
        <f>VLOOKUP(C27,[3]Export!$B:$G,6,0)</f>
        <v/>
      </c>
    </row>
    <row r="28" spans="2:8" x14ac:dyDescent="0.25">
      <c r="B28" s="28">
        <v>1</v>
      </c>
      <c r="C28" s="29">
        <v>358</v>
      </c>
      <c r="D28" s="28" t="s">
        <v>37</v>
      </c>
      <c r="E28" s="37">
        <f>VLOOKUP(C28,[3]Export!$B:$D,3,0)</f>
        <v>65.8</v>
      </c>
      <c r="F28" s="37">
        <f>VLOOKUP(C28,[3]Export!$B:$E,4,0)</f>
        <v>180.36</v>
      </c>
      <c r="G28" s="37" t="str">
        <f>VLOOKUP(C28,[3]Export!$B:$F,5,0)</f>
        <v/>
      </c>
      <c r="H28" s="37">
        <f>VLOOKUP(C28,[3]Export!$B:$G,6,0)</f>
        <v>5</v>
      </c>
    </row>
    <row r="29" spans="2:8" x14ac:dyDescent="0.25">
      <c r="B29" s="28">
        <v>1</v>
      </c>
      <c r="C29" s="29">
        <v>589</v>
      </c>
      <c r="D29" s="28" t="s">
        <v>38</v>
      </c>
      <c r="E29" s="37">
        <f>VLOOKUP(C29,[3]Export!$B:$D,3,0)</f>
        <v>532.25</v>
      </c>
      <c r="F29" s="37">
        <f>VLOOKUP(C29,[3]Export!$B:$E,4,0)</f>
        <v>841.93000000000006</v>
      </c>
      <c r="G29" s="37">
        <f>VLOOKUP(C29,[3]Export!$B:$F,5,0)</f>
        <v>46.25</v>
      </c>
      <c r="H29" s="37">
        <f>VLOOKUP(C29,[3]Export!$B:$G,6,0)</f>
        <v>76.25</v>
      </c>
    </row>
    <row r="30" spans="2:8" x14ac:dyDescent="0.25">
      <c r="B30" s="28">
        <v>1</v>
      </c>
      <c r="C30" s="29">
        <v>366</v>
      </c>
      <c r="D30" s="28" t="s">
        <v>39</v>
      </c>
      <c r="E30" s="37">
        <f>VLOOKUP(C30,[3]Export!$B:$D,3,0)</f>
        <v>164.5</v>
      </c>
      <c r="F30" s="37">
        <f>VLOOKUP(C30,[3]Export!$B:$E,4,0)</f>
        <v>279.64999999999998</v>
      </c>
      <c r="G30" s="37" t="str">
        <f>VLOOKUP(C30,[3]Export!$B:$F,5,0)</f>
        <v/>
      </c>
      <c r="H30" s="37" t="str">
        <f>VLOOKUP(C30,[3]Export!$B:$G,6,0)</f>
        <v/>
      </c>
    </row>
    <row r="31" spans="2:8" x14ac:dyDescent="0.25">
      <c r="B31" s="28">
        <v>1</v>
      </c>
      <c r="C31" s="29">
        <v>822</v>
      </c>
      <c r="D31" s="28" t="s">
        <v>41</v>
      </c>
      <c r="E31" s="37" t="str">
        <f>VLOOKUP(C31,[3]Export!$B:$D,3,0)</f>
        <v/>
      </c>
      <c r="F31" s="37">
        <f>VLOOKUP(C31,[3]Export!$B:$E,4,0)</f>
        <v>164.5</v>
      </c>
      <c r="G31" s="37" t="str">
        <f>VLOOKUP(C31,[3]Export!$B:$F,5,0)</f>
        <v/>
      </c>
      <c r="H31" s="37" t="str">
        <f>VLOOKUP(C31,[3]Export!$B:$G,6,0)</f>
        <v/>
      </c>
    </row>
    <row r="32" spans="2:8" x14ac:dyDescent="0.25">
      <c r="B32" s="28">
        <v>1</v>
      </c>
      <c r="C32" s="29">
        <v>1003</v>
      </c>
      <c r="D32" s="28" t="s">
        <v>43</v>
      </c>
      <c r="E32" s="37">
        <f>VLOOKUP(C32,[3]Export!$B:$D,3,0)</f>
        <v>147.84</v>
      </c>
      <c r="F32" s="37">
        <f>VLOOKUP(C32,[3]Export!$B:$E,4,0)</f>
        <v>295.68</v>
      </c>
      <c r="G32" s="37" t="str">
        <f>VLOOKUP(C32,[3]Export!$B:$F,5,0)</f>
        <v/>
      </c>
      <c r="H32" s="37" t="str">
        <f>VLOOKUP(C32,[3]Export!$B:$G,6,0)</f>
        <v/>
      </c>
    </row>
    <row r="33" spans="2:8" x14ac:dyDescent="0.25">
      <c r="B33" s="28">
        <v>1</v>
      </c>
      <c r="C33" s="29">
        <v>903</v>
      </c>
      <c r="D33" s="28" t="s">
        <v>45</v>
      </c>
      <c r="E33" s="37" t="str">
        <f>VLOOKUP(C33,[3]Export!$B:$D,3,0)</f>
        <v/>
      </c>
      <c r="F33" s="37">
        <f>VLOOKUP(C33,[3]Export!$B:$E,4,0)</f>
        <v>164.5</v>
      </c>
      <c r="G33" s="37" t="str">
        <f>VLOOKUP(C33,[3]Export!$B:$F,5,0)</f>
        <v/>
      </c>
      <c r="H33" s="37" t="str">
        <f>VLOOKUP(C33,[3]Export!$B:$G,6,0)</f>
        <v/>
      </c>
    </row>
    <row r="34" spans="2:8" x14ac:dyDescent="0.25">
      <c r="B34" s="28">
        <v>1</v>
      </c>
      <c r="C34" s="29">
        <v>792</v>
      </c>
      <c r="D34" s="28" t="s">
        <v>301</v>
      </c>
      <c r="E34" s="37">
        <f>VLOOKUP(C34,[3]Export!$B:$D,3,0)</f>
        <v>164.5</v>
      </c>
      <c r="F34" s="37">
        <f>VLOOKUP(C34,[3]Export!$B:$E,4,0)</f>
        <v>329.20000000000005</v>
      </c>
      <c r="G34" s="37" t="str">
        <f>VLOOKUP(C34,[3]Export!$B:$F,5,0)</f>
        <v/>
      </c>
      <c r="H34" s="37" t="str">
        <f>VLOOKUP(C34,[3]Export!$B:$G,6,0)</f>
        <v/>
      </c>
    </row>
    <row r="35" spans="2:8" x14ac:dyDescent="0.25">
      <c r="B35" s="28">
        <v>1</v>
      </c>
      <c r="C35" s="29">
        <v>634</v>
      </c>
      <c r="D35" s="28" t="s">
        <v>48</v>
      </c>
      <c r="E35" s="37" t="str">
        <f>VLOOKUP(C35,[3]Export!$B:$D,3,0)</f>
        <v/>
      </c>
      <c r="F35" s="37">
        <f>VLOOKUP(C35,[3]Export!$B:$E,4,0)</f>
        <v>164.5</v>
      </c>
      <c r="G35" s="37" t="str">
        <f>VLOOKUP(C35,[3]Export!$B:$F,5,0)</f>
        <v/>
      </c>
      <c r="H35" s="37" t="str">
        <f>VLOOKUP(C35,[3]Export!$B:$G,6,0)</f>
        <v/>
      </c>
    </row>
    <row r="36" spans="2:8" x14ac:dyDescent="0.25">
      <c r="B36" s="28">
        <v>1</v>
      </c>
      <c r="C36" s="29">
        <v>664</v>
      </c>
      <c r="D36" s="28" t="s">
        <v>49</v>
      </c>
      <c r="E36" s="37">
        <f>VLOOKUP(C36,[3]Export!$B:$D,3,0)</f>
        <v>409.16999999999996</v>
      </c>
      <c r="F36" s="37">
        <f>VLOOKUP(C36,[3]Export!$B:$E,4,0)</f>
        <v>1623.74</v>
      </c>
      <c r="G36" s="37" t="str">
        <f>VLOOKUP(C36,[3]Export!$B:$F,5,0)</f>
        <v/>
      </c>
      <c r="H36" s="37" t="str">
        <f>VLOOKUP(C36,[3]Export!$B:$G,6,0)</f>
        <v/>
      </c>
    </row>
    <row r="37" spans="2:8" x14ac:dyDescent="0.25">
      <c r="B37" s="28">
        <v>1</v>
      </c>
      <c r="C37" s="29">
        <v>580</v>
      </c>
      <c r="D37" s="28" t="s">
        <v>50</v>
      </c>
      <c r="E37" s="37">
        <f>VLOOKUP(C37,[3]Export!$B:$D,3,0)</f>
        <v>123.2</v>
      </c>
      <c r="F37" s="37">
        <f>VLOOKUP(C37,[3]Export!$B:$E,4,0)</f>
        <v>123.2</v>
      </c>
      <c r="G37" s="37">
        <f>VLOOKUP(C37,[3]Export!$B:$F,5,0)</f>
        <v>3.75</v>
      </c>
      <c r="H37" s="37">
        <f>VLOOKUP(C37,[3]Export!$B:$G,6,0)</f>
        <v>3.75</v>
      </c>
    </row>
    <row r="38" spans="2:8" x14ac:dyDescent="0.25">
      <c r="B38" s="28">
        <v>1</v>
      </c>
      <c r="C38" s="29">
        <v>225</v>
      </c>
      <c r="D38" s="28" t="s">
        <v>51</v>
      </c>
      <c r="E38" s="37">
        <f>VLOOKUP(C38,[3]Export!$B:$D,3,0)</f>
        <v>164.70000000000002</v>
      </c>
      <c r="F38" s="37">
        <f>VLOOKUP(C38,[3]Export!$B:$E,4,0)</f>
        <v>520.5</v>
      </c>
      <c r="G38" s="37" t="str">
        <f>VLOOKUP(C38,[3]Export!$B:$F,5,0)</f>
        <v/>
      </c>
      <c r="H38" s="37" t="str">
        <f>VLOOKUP(C38,[3]Export!$B:$G,6,0)</f>
        <v/>
      </c>
    </row>
    <row r="39" spans="2:8" x14ac:dyDescent="0.25">
      <c r="B39" s="67">
        <v>1</v>
      </c>
      <c r="C39" s="68">
        <v>1029</v>
      </c>
      <c r="D39" s="67" t="s">
        <v>53</v>
      </c>
      <c r="E39" s="37">
        <f>VLOOKUP(C39,[3]Export!$B:$D,3,0)</f>
        <v>3983.25</v>
      </c>
      <c r="F39" s="37">
        <f>VLOOKUP(C39,[3]Export!$B:$E,4,0)</f>
        <v>3983.25</v>
      </c>
      <c r="G39" s="37">
        <f>VLOOKUP(C39,[3]Export!$B:$F,5,0)</f>
        <v>297.5</v>
      </c>
      <c r="H39" s="37">
        <f>VLOOKUP(C39,[3]Export!$B:$G,6,0)</f>
        <v>408.75</v>
      </c>
    </row>
    <row r="40" spans="2:8" x14ac:dyDescent="0.25">
      <c r="B40" s="67">
        <v>1</v>
      </c>
      <c r="C40" s="68">
        <v>197</v>
      </c>
      <c r="D40" s="67" t="s">
        <v>55</v>
      </c>
      <c r="E40" s="37">
        <f>VLOOKUP(C40,[3]Export!$B:$D,3,0)</f>
        <v>3193.4300000000003</v>
      </c>
      <c r="F40" s="37">
        <f>VLOOKUP(C40,[3]Export!$B:$E,4,0)</f>
        <v>3915.4999999999995</v>
      </c>
      <c r="G40" s="37">
        <f>VLOOKUP(C40,[3]Export!$B:$F,5,0)</f>
        <v>13.75</v>
      </c>
      <c r="H40" s="37">
        <f>VLOOKUP(C40,[3]Export!$B:$G,6,0)</f>
        <v>13.75</v>
      </c>
    </row>
    <row r="41" spans="2:8" x14ac:dyDescent="0.25">
      <c r="B41" s="67">
        <v>1</v>
      </c>
      <c r="C41" s="68">
        <v>793</v>
      </c>
      <c r="D41" s="67" t="s">
        <v>57</v>
      </c>
      <c r="E41" s="37">
        <f>VLOOKUP(C41,[3]Export!$B:$D,3,0)</f>
        <v>239.60000000000002</v>
      </c>
      <c r="F41" s="37">
        <f>VLOOKUP(C41,[3]Export!$B:$E,4,0)</f>
        <v>239.60000000000002</v>
      </c>
      <c r="G41" s="37" t="str">
        <f>VLOOKUP(C41,[3]Export!$B:$F,5,0)</f>
        <v/>
      </c>
      <c r="H41" s="37" t="str">
        <f>VLOOKUP(C41,[3]Export!$B:$G,6,0)</f>
        <v/>
      </c>
    </row>
    <row r="42" spans="2:8" x14ac:dyDescent="0.25">
      <c r="B42" s="67">
        <v>1</v>
      </c>
      <c r="C42" s="68">
        <v>322</v>
      </c>
      <c r="D42" s="67" t="s">
        <v>58</v>
      </c>
      <c r="E42" s="37">
        <f>VLOOKUP(C42,[3]Export!$B:$D,3,0)</f>
        <v>1144.57</v>
      </c>
      <c r="F42" s="37">
        <f>VLOOKUP(C42,[3]Export!$B:$E,4,0)</f>
        <v>1470.7199999999998</v>
      </c>
      <c r="G42" s="37">
        <f>VLOOKUP(C42,[3]Export!$B:$F,5,0)</f>
        <v>116.25</v>
      </c>
      <c r="H42" s="37">
        <f>VLOOKUP(C42,[3]Export!$B:$G,6,0)</f>
        <v>123.75</v>
      </c>
    </row>
    <row r="43" spans="2:8" x14ac:dyDescent="0.25">
      <c r="B43" s="67">
        <v>1</v>
      </c>
      <c r="C43" s="68">
        <v>270</v>
      </c>
      <c r="D43" s="67" t="s">
        <v>303</v>
      </c>
      <c r="E43" s="37">
        <f>VLOOKUP(C43,[3]Export!$B:$D,3,0)</f>
        <v>2329.98</v>
      </c>
      <c r="F43" s="37">
        <f>VLOOKUP(C43,[3]Export!$B:$E,4,0)</f>
        <v>3326.17</v>
      </c>
      <c r="G43" s="37">
        <f>VLOOKUP(C43,[3]Export!$B:$F,5,0)</f>
        <v>197.49999999999997</v>
      </c>
      <c r="H43" s="37">
        <f>VLOOKUP(C43,[3]Export!$B:$G,6,0)</f>
        <v>333.75</v>
      </c>
    </row>
    <row r="44" spans="2:8" x14ac:dyDescent="0.25">
      <c r="B44" s="28">
        <v>1</v>
      </c>
      <c r="C44" s="29">
        <v>665</v>
      </c>
      <c r="D44" s="28" t="s">
        <v>60</v>
      </c>
      <c r="E44" s="37">
        <f>VLOOKUP(C44,[3]Export!$B:$D,3,0)</f>
        <v>3360.42</v>
      </c>
      <c r="F44" s="37">
        <f>VLOOKUP(C44,[3]Export!$B:$E,4,0)</f>
        <v>8771.8000000000011</v>
      </c>
      <c r="G44" s="37">
        <f>VLOOKUP(C44,[3]Export!$B:$F,5,0)</f>
        <v>452.50000000000006</v>
      </c>
      <c r="H44" s="37">
        <f>VLOOKUP(C44,[3]Export!$B:$G,6,0)</f>
        <v>452.50000000000006</v>
      </c>
    </row>
    <row r="45" spans="2:8" x14ac:dyDescent="0.25">
      <c r="B45" s="28">
        <v>1</v>
      </c>
      <c r="C45" s="29">
        <v>96</v>
      </c>
      <c r="D45" s="28" t="s">
        <v>61</v>
      </c>
      <c r="E45" s="37">
        <f>VLOOKUP(C45,[3]Export!$B:$D,3,0)</f>
        <v>123.48</v>
      </c>
      <c r="F45" s="37">
        <f>VLOOKUP(C45,[3]Export!$B:$E,4,0)</f>
        <v>1061.5</v>
      </c>
      <c r="G45" s="37">
        <f>VLOOKUP(C45,[3]Export!$B:$F,5,0)</f>
        <v>11.25</v>
      </c>
      <c r="H45" s="37">
        <f>VLOOKUP(C45,[3]Export!$B:$G,6,0)</f>
        <v>41.25</v>
      </c>
    </row>
    <row r="46" spans="2:8" x14ac:dyDescent="0.25">
      <c r="B46" s="28">
        <v>1</v>
      </c>
      <c r="C46" s="29">
        <v>216</v>
      </c>
      <c r="D46" s="28" t="s">
        <v>63</v>
      </c>
      <c r="E46" s="37">
        <f>VLOOKUP(C46,[3]Export!$B:$D,3,0)</f>
        <v>147.84</v>
      </c>
      <c r="F46" s="37">
        <f>VLOOKUP(C46,[3]Export!$B:$E,4,0)</f>
        <v>147.84</v>
      </c>
      <c r="G46" s="37" t="str">
        <f>VLOOKUP(C46,[3]Export!$B:$F,5,0)</f>
        <v/>
      </c>
      <c r="H46" s="37" t="str">
        <f>VLOOKUP(C46,[3]Export!$B:$G,6,0)</f>
        <v/>
      </c>
    </row>
    <row r="47" spans="2:8" x14ac:dyDescent="0.25">
      <c r="B47" s="28">
        <v>1</v>
      </c>
      <c r="C47" s="29">
        <v>794</v>
      </c>
      <c r="D47" s="28" t="s">
        <v>65</v>
      </c>
      <c r="E47" s="37" t="str">
        <f>VLOOKUP(C47,[3]Export!$B:$D,3,0)</f>
        <v/>
      </c>
      <c r="F47" s="37">
        <f>VLOOKUP(C47,[3]Export!$B:$E,4,0)</f>
        <v>164.5</v>
      </c>
      <c r="G47" s="37" t="str">
        <f>VLOOKUP(C47,[3]Export!$B:$F,5,0)</f>
        <v/>
      </c>
      <c r="H47" s="37" t="str">
        <f>VLOOKUP(C47,[3]Export!$B:$G,6,0)</f>
        <v/>
      </c>
    </row>
    <row r="48" spans="2:8" x14ac:dyDescent="0.25">
      <c r="B48" s="28">
        <v>1</v>
      </c>
      <c r="C48" s="29">
        <v>739</v>
      </c>
      <c r="D48" s="28" t="s">
        <v>66</v>
      </c>
      <c r="E48" s="37">
        <f>VLOOKUP(C48,[3]Export!$B:$D,3,0)</f>
        <v>184.17</v>
      </c>
      <c r="F48" s="37">
        <f>VLOOKUP(C48,[3]Export!$B:$E,4,0)</f>
        <v>694.2</v>
      </c>
      <c r="G48" s="37">
        <f>VLOOKUP(C48,[3]Export!$B:$F,5,0)</f>
        <v>10</v>
      </c>
      <c r="H48" s="37">
        <f>VLOOKUP(C48,[3]Export!$B:$G,6,0)</f>
        <v>20.92</v>
      </c>
    </row>
    <row r="49" spans="2:8" x14ac:dyDescent="0.25">
      <c r="B49" s="28">
        <v>1</v>
      </c>
      <c r="C49" s="29">
        <v>286</v>
      </c>
      <c r="D49" s="28" t="s">
        <v>67</v>
      </c>
      <c r="E49" s="37" t="str">
        <f>VLOOKUP(C49,[3]Export!$B:$D,3,0)</f>
        <v/>
      </c>
      <c r="F49" s="37">
        <f>VLOOKUP(C49,[3]Export!$B:$E,4,0)</f>
        <v>133.98000000000002</v>
      </c>
      <c r="G49" s="37" t="str">
        <f>VLOOKUP(C49,[3]Export!$B:$F,5,0)</f>
        <v/>
      </c>
      <c r="H49" s="37" t="str">
        <f>VLOOKUP(C49,[3]Export!$B:$G,6,0)</f>
        <v/>
      </c>
    </row>
    <row r="50" spans="2:8" x14ac:dyDescent="0.25">
      <c r="B50" s="28">
        <v>1</v>
      </c>
      <c r="C50" s="29">
        <v>851</v>
      </c>
      <c r="D50" s="28" t="s">
        <v>68</v>
      </c>
      <c r="E50" s="37">
        <f>VLOOKUP(C50,[3]Export!$B:$D,3,0)</f>
        <v>604.2399999999999</v>
      </c>
      <c r="F50" s="37">
        <f>VLOOKUP(C50,[3]Export!$B:$E,4,0)</f>
        <v>3701.7200000000003</v>
      </c>
      <c r="G50" s="37" t="str">
        <f>VLOOKUP(C50,[3]Export!$B:$F,5,0)</f>
        <v/>
      </c>
      <c r="H50" s="37" t="str">
        <f>VLOOKUP(C50,[3]Export!$B:$G,6,0)</f>
        <v/>
      </c>
    </row>
    <row r="51" spans="2:8" x14ac:dyDescent="0.25">
      <c r="B51" s="28">
        <v>1</v>
      </c>
      <c r="C51" s="29">
        <v>581</v>
      </c>
      <c r="D51" s="28" t="s">
        <v>69</v>
      </c>
      <c r="E51" s="37">
        <f>VLOOKUP(C51,[3]Export!$B:$D,3,0)</f>
        <v>170.8</v>
      </c>
      <c r="F51" s="37">
        <f>VLOOKUP(C51,[3]Export!$B:$E,4,0)</f>
        <v>170.8</v>
      </c>
      <c r="G51" s="37" t="str">
        <f>VLOOKUP(C51,[3]Export!$B:$F,5,0)</f>
        <v/>
      </c>
      <c r="H51" s="37" t="str">
        <f>VLOOKUP(C51,[3]Export!$B:$G,6,0)</f>
        <v/>
      </c>
    </row>
    <row r="52" spans="2:8" x14ac:dyDescent="0.25">
      <c r="B52" s="28">
        <v>1</v>
      </c>
      <c r="C52" s="29">
        <v>681</v>
      </c>
      <c r="D52" s="28" t="s">
        <v>70</v>
      </c>
      <c r="E52" s="37" t="str">
        <f>VLOOKUP(C52,[3]Export!$B:$D,3,0)</f>
        <v/>
      </c>
      <c r="F52" s="37" t="str">
        <f>VLOOKUP(C52,[3]Export!$B:$E,4,0)</f>
        <v/>
      </c>
      <c r="G52" s="37" t="str">
        <f>VLOOKUP(C52,[3]Export!$B:$F,5,0)</f>
        <v/>
      </c>
      <c r="H52" s="37" t="str">
        <f>VLOOKUP(C52,[3]Export!$B:$G,6,0)</f>
        <v/>
      </c>
    </row>
    <row r="53" spans="2:8" x14ac:dyDescent="0.25">
      <c r="B53" s="28">
        <v>1</v>
      </c>
      <c r="C53" s="29">
        <v>103</v>
      </c>
      <c r="D53" s="28" t="s">
        <v>71</v>
      </c>
      <c r="E53" s="37">
        <f>VLOOKUP(C53,[3]Export!$B:$D,3,0)</f>
        <v>133.98000000000002</v>
      </c>
      <c r="F53" s="37">
        <f>VLOOKUP(C53,[3]Export!$B:$E,4,0)</f>
        <v>313.68</v>
      </c>
      <c r="G53" s="37" t="str">
        <f>VLOOKUP(C53,[3]Export!$B:$F,5,0)</f>
        <v/>
      </c>
      <c r="H53" s="37" t="str">
        <f>VLOOKUP(C53,[3]Export!$B:$G,6,0)</f>
        <v/>
      </c>
    </row>
    <row r="54" spans="2:8" x14ac:dyDescent="0.25">
      <c r="B54" s="28">
        <v>1</v>
      </c>
      <c r="C54" s="29">
        <v>781</v>
      </c>
      <c r="D54" s="28" t="s">
        <v>72</v>
      </c>
      <c r="E54" s="37" t="str">
        <f>VLOOKUP(C54,[3]Export!$B:$D,3,0)</f>
        <v/>
      </c>
      <c r="F54" s="37">
        <f>VLOOKUP(C54,[3]Export!$B:$E,4,0)</f>
        <v>146.16</v>
      </c>
      <c r="G54" s="37" t="str">
        <f>VLOOKUP(C54,[3]Export!$B:$F,5,0)</f>
        <v/>
      </c>
      <c r="H54" s="37" t="str">
        <f>VLOOKUP(C54,[3]Export!$B:$G,6,0)</f>
        <v/>
      </c>
    </row>
    <row r="55" spans="2:8" x14ac:dyDescent="0.25">
      <c r="B55" s="28">
        <v>1</v>
      </c>
      <c r="C55" s="29">
        <v>1025</v>
      </c>
      <c r="D55" s="28" t="s">
        <v>73</v>
      </c>
      <c r="E55" s="37" t="str">
        <f>VLOOKUP(C55,[3]Export!$B:$D,3,0)</f>
        <v/>
      </c>
      <c r="F55" s="37">
        <f>VLOOKUP(C55,[3]Export!$B:$E,4,0)</f>
        <v>246.75</v>
      </c>
      <c r="G55" s="37" t="str">
        <f>VLOOKUP(C55,[3]Export!$B:$F,5,0)</f>
        <v/>
      </c>
      <c r="H55" s="37" t="str">
        <f>VLOOKUP(C55,[3]Export!$B:$G,6,0)</f>
        <v/>
      </c>
    </row>
    <row r="56" spans="2:8" x14ac:dyDescent="0.25">
      <c r="B56" s="28">
        <v>1</v>
      </c>
      <c r="C56" s="29">
        <v>276</v>
      </c>
      <c r="D56" s="28" t="s">
        <v>304</v>
      </c>
      <c r="E56" s="37" t="str">
        <f>VLOOKUP(C56,[3]Export!$B:$D,3,0)</f>
        <v/>
      </c>
      <c r="F56" s="37">
        <f>VLOOKUP(C56,[3]Export!$B:$E,4,0)</f>
        <v>1623</v>
      </c>
      <c r="G56" s="37" t="str">
        <f>VLOOKUP(C56,[3]Export!$B:$F,5,0)</f>
        <v/>
      </c>
      <c r="H56" s="37" t="str">
        <f>VLOOKUP(C56,[3]Export!$B:$G,6,0)</f>
        <v/>
      </c>
    </row>
    <row r="57" spans="2:8" x14ac:dyDescent="0.25">
      <c r="B57" s="28">
        <v>1</v>
      </c>
      <c r="C57" s="29">
        <v>852</v>
      </c>
      <c r="D57" s="28" t="s">
        <v>76</v>
      </c>
      <c r="E57" s="37" t="str">
        <f>VLOOKUP(C57,[3]Export!$B:$D,3,0)</f>
        <v/>
      </c>
      <c r="F57" s="37">
        <f>VLOOKUP(C57,[3]Export!$B:$E,4,0)</f>
        <v>322.84000000000003</v>
      </c>
      <c r="G57" s="37" t="str">
        <f>VLOOKUP(C57,[3]Export!$B:$F,5,0)</f>
        <v/>
      </c>
      <c r="H57" s="37" t="str">
        <f>VLOOKUP(C57,[3]Export!$B:$G,6,0)</f>
        <v/>
      </c>
    </row>
    <row r="58" spans="2:8" x14ac:dyDescent="0.25">
      <c r="B58" s="28">
        <v>1</v>
      </c>
      <c r="C58" s="29">
        <v>217</v>
      </c>
      <c r="D58" s="28" t="s">
        <v>77</v>
      </c>
      <c r="E58" s="37" t="str">
        <f>VLOOKUP(C58,[3]Export!$B:$D,3,0)</f>
        <v/>
      </c>
      <c r="F58" s="37">
        <f>VLOOKUP(C58,[3]Export!$B:$E,4,0)</f>
        <v>120.83999999999999</v>
      </c>
      <c r="G58" s="37" t="str">
        <f>VLOOKUP(C58,[3]Export!$B:$F,5,0)</f>
        <v/>
      </c>
      <c r="H58" s="37" t="str">
        <f>VLOOKUP(C58,[3]Export!$B:$G,6,0)</f>
        <v/>
      </c>
    </row>
    <row r="59" spans="2:8" x14ac:dyDescent="0.25">
      <c r="B59" s="28">
        <v>1</v>
      </c>
      <c r="C59" s="29">
        <v>1168</v>
      </c>
      <c r="D59" s="28" t="s">
        <v>78</v>
      </c>
      <c r="E59" s="37">
        <f>VLOOKUP(C59,[3]Export!$B:$D,3,0)</f>
        <v>164.5</v>
      </c>
      <c r="F59" s="37">
        <f>VLOOKUP(C59,[3]Export!$B:$E,4,0)</f>
        <v>713.5</v>
      </c>
      <c r="G59" s="37" t="str">
        <f>VLOOKUP(C59,[3]Export!$B:$F,5,0)</f>
        <v/>
      </c>
      <c r="H59" s="37" t="str">
        <f>VLOOKUP(C59,[3]Export!$B:$G,6,0)</f>
        <v/>
      </c>
    </row>
    <row r="60" spans="2:8" x14ac:dyDescent="0.25">
      <c r="B60" s="28">
        <v>1</v>
      </c>
      <c r="C60" s="29">
        <v>426</v>
      </c>
      <c r="D60" s="28" t="s">
        <v>79</v>
      </c>
      <c r="E60" s="37">
        <f>VLOOKUP(C60,[3]Export!$B:$D,3,0)</f>
        <v>10.52</v>
      </c>
      <c r="F60" s="37">
        <f>VLOOKUP(C60,[3]Export!$B:$E,4,0)</f>
        <v>922.88</v>
      </c>
      <c r="G60" s="37" t="str">
        <f>VLOOKUP(C60,[3]Export!$B:$F,5,0)</f>
        <v/>
      </c>
      <c r="H60" s="37" t="str">
        <f>VLOOKUP(C60,[3]Export!$B:$G,6,0)</f>
        <v/>
      </c>
    </row>
    <row r="61" spans="2:8" x14ac:dyDescent="0.25">
      <c r="B61" s="28">
        <v>1</v>
      </c>
      <c r="C61" s="29">
        <v>1342</v>
      </c>
      <c r="D61" s="28" t="s">
        <v>305</v>
      </c>
      <c r="E61" s="37">
        <f>VLOOKUP(C61,[3]Export!$B:$D,3,0)</f>
        <v>164.5</v>
      </c>
      <c r="F61" s="37">
        <f>VLOOKUP(C61,[3]Export!$B:$E,4,0)</f>
        <v>164.5</v>
      </c>
      <c r="G61" s="37" t="str">
        <f>VLOOKUP(C61,[3]Export!$B:$F,5,0)</f>
        <v/>
      </c>
      <c r="H61" s="37" t="str">
        <f>VLOOKUP(C61,[3]Export!$B:$G,6,0)</f>
        <v/>
      </c>
    </row>
    <row r="62" spans="2:8" x14ac:dyDescent="0.25">
      <c r="B62" s="28">
        <v>1</v>
      </c>
      <c r="C62" s="29">
        <v>393</v>
      </c>
      <c r="D62" s="28" t="s">
        <v>83</v>
      </c>
      <c r="E62" s="37">
        <f>VLOOKUP(C62,[3]Export!$B:$D,3,0)</f>
        <v>32.9</v>
      </c>
      <c r="F62" s="37">
        <f>VLOOKUP(C62,[3]Export!$B:$E,4,0)</f>
        <v>215.60000000000002</v>
      </c>
      <c r="G62" s="37" t="str">
        <f>VLOOKUP(C62,[3]Export!$B:$F,5,0)</f>
        <v/>
      </c>
      <c r="H62" s="37" t="str">
        <f>VLOOKUP(C62,[3]Export!$B:$G,6,0)</f>
        <v/>
      </c>
    </row>
    <row r="63" spans="2:8" x14ac:dyDescent="0.25">
      <c r="B63" s="28">
        <v>1</v>
      </c>
      <c r="C63" s="29">
        <v>367</v>
      </c>
      <c r="D63" s="28" t="s">
        <v>84</v>
      </c>
      <c r="E63" s="37">
        <f>VLOOKUP(C63,[3]Export!$B:$D,3,0)</f>
        <v>0</v>
      </c>
      <c r="F63" s="37">
        <f>VLOOKUP(C63,[3]Export!$B:$E,4,0)</f>
        <v>164.5</v>
      </c>
      <c r="G63" s="37" t="str">
        <f>VLOOKUP(C63,[3]Export!$B:$F,5,0)</f>
        <v/>
      </c>
      <c r="H63" s="37" t="str">
        <f>VLOOKUP(C63,[3]Export!$B:$G,6,0)</f>
        <v/>
      </c>
    </row>
    <row r="64" spans="2:8" x14ac:dyDescent="0.25">
      <c r="B64" s="28">
        <v>1</v>
      </c>
      <c r="C64" s="29">
        <v>356</v>
      </c>
      <c r="D64" s="28" t="s">
        <v>85</v>
      </c>
      <c r="E64" s="37">
        <f>VLOOKUP(C64,[3]Export!$B:$D,3,0)</f>
        <v>310.65999999999997</v>
      </c>
      <c r="F64" s="37">
        <f>VLOOKUP(C64,[3]Export!$B:$E,4,0)</f>
        <v>1092.29</v>
      </c>
      <c r="G64" s="37" t="str">
        <f>VLOOKUP(C64,[3]Export!$B:$F,5,0)</f>
        <v/>
      </c>
      <c r="H64" s="37" t="str">
        <f>VLOOKUP(C64,[3]Export!$B:$G,6,0)</f>
        <v/>
      </c>
    </row>
    <row r="65" spans="2:8" x14ac:dyDescent="0.25">
      <c r="B65" s="28">
        <v>1</v>
      </c>
      <c r="C65" s="29">
        <v>1013</v>
      </c>
      <c r="D65" s="28" t="s">
        <v>307</v>
      </c>
      <c r="E65" s="37">
        <f>VLOOKUP(C65,[3]Export!$B:$D,3,0)</f>
        <v>185.69</v>
      </c>
      <c r="F65" s="37">
        <f>VLOOKUP(C65,[3]Export!$B:$E,4,0)</f>
        <v>802.33999999999992</v>
      </c>
      <c r="G65" s="37">
        <f>VLOOKUP(C65,[3]Export!$B:$F,5,0)</f>
        <v>12.5</v>
      </c>
      <c r="H65" s="37">
        <f>VLOOKUP(C65,[3]Export!$B:$G,6,0)</f>
        <v>22.5</v>
      </c>
    </row>
    <row r="66" spans="2:8" x14ac:dyDescent="0.25">
      <c r="B66" s="28">
        <v>1</v>
      </c>
      <c r="C66" s="29">
        <v>323</v>
      </c>
      <c r="D66" s="28" t="s">
        <v>89</v>
      </c>
      <c r="E66" s="37">
        <f>VLOOKUP(C66,[3]Export!$B:$D,3,0)</f>
        <v>182.70000000000002</v>
      </c>
      <c r="F66" s="37">
        <f>VLOOKUP(C66,[3]Export!$B:$E,4,0)</f>
        <v>330.75</v>
      </c>
      <c r="G66" s="37">
        <f>VLOOKUP(C66,[3]Export!$B:$F,5,0)</f>
        <v>8.75</v>
      </c>
      <c r="H66" s="37">
        <f>VLOOKUP(C66,[3]Export!$B:$G,6,0)</f>
        <v>8.75</v>
      </c>
    </row>
    <row r="67" spans="2:8" x14ac:dyDescent="0.25">
      <c r="B67" s="28">
        <v>1</v>
      </c>
      <c r="C67" s="29">
        <v>368</v>
      </c>
      <c r="D67" s="28" t="s">
        <v>91</v>
      </c>
      <c r="E67" s="37" t="str">
        <f>VLOOKUP(C67,[3]Export!$B:$D,3,0)</f>
        <v/>
      </c>
      <c r="F67" s="37">
        <f>VLOOKUP(C67,[3]Export!$B:$E,4,0)</f>
        <v>123.2</v>
      </c>
      <c r="G67" s="37" t="str">
        <f>VLOOKUP(C67,[3]Export!$B:$F,5,0)</f>
        <v/>
      </c>
      <c r="H67" s="37" t="str">
        <f>VLOOKUP(C67,[3]Export!$B:$G,6,0)</f>
        <v/>
      </c>
    </row>
    <row r="68" spans="2:8" x14ac:dyDescent="0.25">
      <c r="B68" s="28">
        <v>1</v>
      </c>
      <c r="C68" s="29">
        <v>332</v>
      </c>
      <c r="D68" s="28" t="s">
        <v>92</v>
      </c>
      <c r="E68" s="37">
        <f>VLOOKUP(C68,[3]Export!$B:$D,3,0)</f>
        <v>314.29000000000002</v>
      </c>
      <c r="F68" s="37">
        <f>VLOOKUP(C68,[3]Export!$B:$E,4,0)</f>
        <v>6101.6900000000014</v>
      </c>
      <c r="G68" s="37" t="str">
        <f>VLOOKUP(C68,[3]Export!$B:$F,5,0)</f>
        <v/>
      </c>
      <c r="H68" s="37" t="str">
        <f>VLOOKUP(C68,[3]Export!$B:$G,6,0)</f>
        <v/>
      </c>
    </row>
    <row r="69" spans="2:8" x14ac:dyDescent="0.25">
      <c r="B69" s="28">
        <v>1</v>
      </c>
      <c r="C69" s="29">
        <v>1019</v>
      </c>
      <c r="D69" s="28" t="s">
        <v>96</v>
      </c>
      <c r="E69" s="37">
        <f>VLOOKUP(C69,[3]Export!$B:$D,3,0)</f>
        <v>1184.5</v>
      </c>
      <c r="F69" s="37">
        <f>VLOOKUP(C69,[3]Export!$B:$E,4,0)</f>
        <v>3215.1</v>
      </c>
      <c r="G69" s="37" t="str">
        <f>VLOOKUP(C69,[3]Export!$B:$F,5,0)</f>
        <v/>
      </c>
      <c r="H69" s="37" t="str">
        <f>VLOOKUP(C69,[3]Export!$B:$G,6,0)</f>
        <v/>
      </c>
    </row>
    <row r="70" spans="2:8" x14ac:dyDescent="0.25">
      <c r="B70" s="28">
        <v>1</v>
      </c>
      <c r="C70" s="29">
        <v>264</v>
      </c>
      <c r="D70" s="28" t="s">
        <v>97</v>
      </c>
      <c r="E70" s="37">
        <f>VLOOKUP(C70,[3]Export!$B:$D,3,0)</f>
        <v>129.36000000000001</v>
      </c>
      <c r="F70" s="37">
        <f>VLOOKUP(C70,[3]Export!$B:$E,4,0)</f>
        <v>129.36000000000001</v>
      </c>
      <c r="G70" s="37">
        <f>VLOOKUP(C70,[3]Export!$B:$F,5,0)</f>
        <v>7.5</v>
      </c>
      <c r="H70" s="37">
        <f>VLOOKUP(C70,[3]Export!$B:$G,6,0)</f>
        <v>7.5</v>
      </c>
    </row>
    <row r="71" spans="2:8" x14ac:dyDescent="0.25">
      <c r="B71" s="28">
        <v>1</v>
      </c>
      <c r="C71" s="29">
        <v>330</v>
      </c>
      <c r="D71" s="28" t="s">
        <v>309</v>
      </c>
      <c r="E71" s="37">
        <f>VLOOKUP(C71,[3]Export!$B:$D,3,0)</f>
        <v>164.5</v>
      </c>
      <c r="F71" s="37">
        <f>VLOOKUP(C71,[3]Export!$B:$E,4,0)</f>
        <v>879.13</v>
      </c>
      <c r="G71" s="37" t="str">
        <f>VLOOKUP(C71,[3]Export!$B:$F,5,0)</f>
        <v/>
      </c>
      <c r="H71" s="37" t="str">
        <f>VLOOKUP(C71,[3]Export!$B:$G,6,0)</f>
        <v/>
      </c>
    </row>
    <row r="72" spans="2:8" x14ac:dyDescent="0.25">
      <c r="B72" s="28">
        <v>1</v>
      </c>
      <c r="C72" s="29">
        <v>333</v>
      </c>
      <c r="D72" s="28" t="s">
        <v>101</v>
      </c>
      <c r="E72" s="37">
        <f>VLOOKUP(C72,[3]Export!$B:$D,3,0)</f>
        <v>308.36</v>
      </c>
      <c r="F72" s="37">
        <f>VLOOKUP(C72,[3]Export!$B:$E,4,0)</f>
        <v>308.36</v>
      </c>
      <c r="G72" s="37" t="str">
        <f>VLOOKUP(C72,[3]Export!$B:$F,5,0)</f>
        <v/>
      </c>
      <c r="H72" s="37" t="str">
        <f>VLOOKUP(C72,[3]Export!$B:$G,6,0)</f>
        <v/>
      </c>
    </row>
    <row r="73" spans="2:8" x14ac:dyDescent="0.25">
      <c r="B73" s="28">
        <v>1</v>
      </c>
      <c r="C73" s="29">
        <v>827</v>
      </c>
      <c r="D73" s="28" t="s">
        <v>102</v>
      </c>
      <c r="E73" s="37" t="str">
        <f>VLOOKUP(C73,[3]Export!$B:$D,3,0)</f>
        <v/>
      </c>
      <c r="F73" s="37">
        <f>VLOOKUP(C73,[3]Export!$B:$E,4,0)</f>
        <v>146.16</v>
      </c>
      <c r="G73" s="37" t="str">
        <f>VLOOKUP(C73,[3]Export!$B:$F,5,0)</f>
        <v/>
      </c>
      <c r="H73" s="37" t="str">
        <f>VLOOKUP(C73,[3]Export!$B:$G,6,0)</f>
        <v/>
      </c>
    </row>
    <row r="74" spans="2:8" x14ac:dyDescent="0.25">
      <c r="B74" s="28">
        <v>1</v>
      </c>
      <c r="C74" s="29">
        <v>1020</v>
      </c>
      <c r="D74" s="28" t="s">
        <v>104</v>
      </c>
      <c r="E74" s="37" t="str">
        <f>VLOOKUP(C74,[3]Export!$B:$D,3,0)</f>
        <v/>
      </c>
      <c r="F74" s="37">
        <f>VLOOKUP(C74,[3]Export!$B:$E,4,0)</f>
        <v>30417.07</v>
      </c>
      <c r="G74" s="37" t="str">
        <f>VLOOKUP(C74,[3]Export!$B:$F,5,0)</f>
        <v/>
      </c>
      <c r="H74" s="37">
        <f>VLOOKUP(C74,[3]Export!$B:$G,6,0)</f>
        <v>122.5</v>
      </c>
    </row>
    <row r="75" spans="2:8" x14ac:dyDescent="0.25">
      <c r="B75" s="28">
        <v>1</v>
      </c>
      <c r="C75" s="29">
        <v>199</v>
      </c>
      <c r="D75" s="28" t="s">
        <v>105</v>
      </c>
      <c r="E75" s="37">
        <f>VLOOKUP(C75,[3]Export!$B:$D,3,0)</f>
        <v>133.98000000000002</v>
      </c>
      <c r="F75" s="37">
        <f>VLOOKUP(C75,[3]Export!$B:$E,4,0)</f>
        <v>133.98000000000002</v>
      </c>
      <c r="G75" s="37" t="str">
        <f>VLOOKUP(C75,[3]Export!$B:$F,5,0)</f>
        <v/>
      </c>
      <c r="H75" s="37" t="str">
        <f>VLOOKUP(C75,[3]Export!$B:$G,6,0)</f>
        <v/>
      </c>
    </row>
    <row r="76" spans="2:8" x14ac:dyDescent="0.25">
      <c r="B76" s="28">
        <v>1</v>
      </c>
      <c r="C76" s="29">
        <v>853</v>
      </c>
      <c r="D76" s="28" t="s">
        <v>106</v>
      </c>
      <c r="E76" s="37">
        <f>VLOOKUP(C76,[3]Export!$B:$D,3,0)</f>
        <v>397.31</v>
      </c>
      <c r="F76" s="37">
        <f>VLOOKUP(C76,[3]Export!$B:$E,4,0)</f>
        <v>770.9</v>
      </c>
      <c r="G76" s="37">
        <f>VLOOKUP(C76,[3]Export!$B:$F,5,0)</f>
        <v>20</v>
      </c>
      <c r="H76" s="37">
        <f>VLOOKUP(C76,[3]Export!$B:$G,6,0)</f>
        <v>27.5</v>
      </c>
    </row>
    <row r="77" spans="2:8" x14ac:dyDescent="0.25">
      <c r="B77" s="28">
        <v>1</v>
      </c>
      <c r="C77" s="29">
        <v>222</v>
      </c>
      <c r="D77" s="28" t="s">
        <v>108</v>
      </c>
      <c r="E77" s="37">
        <f>VLOOKUP(C77,[3]Export!$B:$D,3,0)</f>
        <v>1717.5400000000002</v>
      </c>
      <c r="F77" s="37">
        <f>VLOOKUP(C77,[3]Export!$B:$E,4,0)</f>
        <v>5494.5300000000007</v>
      </c>
      <c r="G77" s="37">
        <f>VLOOKUP(C77,[3]Export!$B:$F,5,0)</f>
        <v>62.499999999999993</v>
      </c>
      <c r="H77" s="37">
        <f>VLOOKUP(C77,[3]Export!$B:$G,6,0)</f>
        <v>152.5</v>
      </c>
    </row>
    <row r="78" spans="2:8" x14ac:dyDescent="0.25">
      <c r="B78" s="28">
        <v>1</v>
      </c>
      <c r="C78" s="29">
        <v>904</v>
      </c>
      <c r="D78" s="28" t="s">
        <v>109</v>
      </c>
      <c r="E78" s="37">
        <f>VLOOKUP(C78,[3]Export!$B:$D,3,0)</f>
        <v>98.7</v>
      </c>
      <c r="F78" s="37">
        <f>VLOOKUP(C78,[3]Export!$B:$E,4,0)</f>
        <v>281.40000000000003</v>
      </c>
      <c r="G78" s="37">
        <f>VLOOKUP(C78,[3]Export!$B:$F,5,0)</f>
        <v>7.5</v>
      </c>
      <c r="H78" s="37">
        <f>VLOOKUP(C78,[3]Export!$B:$G,6,0)</f>
        <v>76.25</v>
      </c>
    </row>
    <row r="79" spans="2:8" x14ac:dyDescent="0.25">
      <c r="B79" s="28">
        <v>1</v>
      </c>
      <c r="C79" s="29">
        <v>262</v>
      </c>
      <c r="D79" s="28" t="s">
        <v>110</v>
      </c>
      <c r="E79" s="37">
        <f>VLOOKUP(C79,[3]Export!$B:$D,3,0)</f>
        <v>443.26</v>
      </c>
      <c r="F79" s="37">
        <f>VLOOKUP(C79,[3]Export!$B:$E,4,0)</f>
        <v>1507.8400000000001</v>
      </c>
      <c r="G79" s="37">
        <f>VLOOKUP(C79,[3]Export!$B:$F,5,0)</f>
        <v>20</v>
      </c>
      <c r="H79" s="37">
        <f>VLOOKUP(C79,[3]Export!$B:$G,6,0)</f>
        <v>28.750000000000004</v>
      </c>
    </row>
    <row r="80" spans="2:8" x14ac:dyDescent="0.25">
      <c r="B80" s="28">
        <v>1</v>
      </c>
      <c r="C80" s="29">
        <v>798</v>
      </c>
      <c r="D80" s="28" t="s">
        <v>112</v>
      </c>
      <c r="E80" s="37">
        <f>VLOOKUP(C80,[3]Export!$B:$D,3,0)</f>
        <v>257.57</v>
      </c>
      <c r="F80" s="37">
        <f>VLOOKUP(C80,[3]Export!$B:$E,4,0)</f>
        <v>715.18999999999994</v>
      </c>
      <c r="G80" s="37">
        <f>VLOOKUP(C80,[3]Export!$B:$F,5,0)</f>
        <v>15</v>
      </c>
      <c r="H80" s="37">
        <f>VLOOKUP(C80,[3]Export!$B:$G,6,0)</f>
        <v>16.25</v>
      </c>
    </row>
    <row r="81" spans="2:8" x14ac:dyDescent="0.25">
      <c r="B81" s="28">
        <v>1</v>
      </c>
      <c r="C81" s="29">
        <v>671</v>
      </c>
      <c r="D81" s="28" t="s">
        <v>114</v>
      </c>
      <c r="E81" s="37">
        <f>VLOOKUP(C81,[3]Export!$B:$D,3,0)</f>
        <v>32.9</v>
      </c>
      <c r="F81" s="37">
        <f>VLOOKUP(C81,[3]Export!$B:$E,4,0)</f>
        <v>1453.8899999999999</v>
      </c>
      <c r="G81" s="37" t="str">
        <f>VLOOKUP(C81,[3]Export!$B:$F,5,0)</f>
        <v/>
      </c>
      <c r="H81" s="37" t="str">
        <f>VLOOKUP(C81,[3]Export!$B:$G,6,0)</f>
        <v/>
      </c>
    </row>
    <row r="82" spans="2:8" x14ac:dyDescent="0.25">
      <c r="B82" s="28">
        <v>1</v>
      </c>
      <c r="C82" s="29">
        <v>824</v>
      </c>
      <c r="D82" s="28" t="s">
        <v>115</v>
      </c>
      <c r="E82" s="37">
        <f>VLOOKUP(C82,[3]Export!$B:$D,3,0)</f>
        <v>16.45</v>
      </c>
      <c r="F82" s="37">
        <f>VLOOKUP(C82,[3]Export!$B:$E,4,0)</f>
        <v>16.45</v>
      </c>
      <c r="G82" s="37" t="str">
        <f>VLOOKUP(C82,[3]Export!$B:$F,5,0)</f>
        <v/>
      </c>
      <c r="H82" s="37" t="str">
        <f>VLOOKUP(C82,[3]Export!$B:$G,6,0)</f>
        <v/>
      </c>
    </row>
    <row r="83" spans="2:8" x14ac:dyDescent="0.25">
      <c r="B83" s="28">
        <v>1</v>
      </c>
      <c r="C83" s="29">
        <v>887</v>
      </c>
      <c r="D83" s="28" t="s">
        <v>117</v>
      </c>
      <c r="E83" s="37">
        <f>VLOOKUP(C83,[3]Export!$B:$D,3,0)</f>
        <v>32.9</v>
      </c>
      <c r="F83" s="37">
        <f>VLOOKUP(C83,[3]Export!$B:$E,4,0)</f>
        <v>197.60000000000002</v>
      </c>
      <c r="G83" s="37" t="str">
        <f>VLOOKUP(C83,[3]Export!$B:$F,5,0)</f>
        <v/>
      </c>
      <c r="H83" s="37" t="str">
        <f>VLOOKUP(C83,[3]Export!$B:$G,6,0)</f>
        <v/>
      </c>
    </row>
    <row r="84" spans="2:8" x14ac:dyDescent="0.25">
      <c r="B84" s="28">
        <v>1</v>
      </c>
      <c r="C84" s="29">
        <v>324</v>
      </c>
      <c r="D84" s="28" t="s">
        <v>118</v>
      </c>
      <c r="E84" s="37" t="str">
        <f>VLOOKUP(C84,[3]Export!$B:$D,3,0)</f>
        <v/>
      </c>
      <c r="F84" s="37" t="str">
        <f>VLOOKUP(C84,[3]Export!$B:$E,4,0)</f>
        <v/>
      </c>
      <c r="G84" s="37" t="str">
        <f>VLOOKUP(C84,[3]Export!$B:$F,5,0)</f>
        <v/>
      </c>
      <c r="H84" s="37" t="str">
        <f>VLOOKUP(C84,[3]Export!$B:$G,6,0)</f>
        <v/>
      </c>
    </row>
    <row r="85" spans="2:8" x14ac:dyDescent="0.25">
      <c r="B85" s="28">
        <v>1</v>
      </c>
      <c r="C85" s="29">
        <v>888</v>
      </c>
      <c r="D85" s="28" t="s">
        <v>119</v>
      </c>
      <c r="E85" s="37" t="str">
        <f>VLOOKUP(C85,[3]Export!$B:$D,3,0)</f>
        <v/>
      </c>
      <c r="F85" s="37">
        <f>VLOOKUP(C85,[3]Export!$B:$E,4,0)</f>
        <v>135.52000000000001</v>
      </c>
      <c r="G85" s="37" t="str">
        <f>VLOOKUP(C85,[3]Export!$B:$F,5,0)</f>
        <v/>
      </c>
      <c r="H85" s="37" t="str">
        <f>VLOOKUP(C85,[3]Export!$B:$G,6,0)</f>
        <v/>
      </c>
    </row>
    <row r="86" spans="2:8" x14ac:dyDescent="0.25">
      <c r="B86" s="28">
        <v>1</v>
      </c>
      <c r="C86" s="29">
        <v>1179</v>
      </c>
      <c r="D86" s="28" t="s">
        <v>120</v>
      </c>
      <c r="E86" s="37" t="str">
        <f>VLOOKUP(C86,[3]Export!$B:$D,3,0)</f>
        <v/>
      </c>
      <c r="F86" s="37">
        <f>VLOOKUP(C86,[3]Export!$B:$E,4,0)</f>
        <v>332.08000000000004</v>
      </c>
      <c r="G86" s="37" t="str">
        <f>VLOOKUP(C86,[3]Export!$B:$F,5,0)</f>
        <v/>
      </c>
      <c r="H86" s="37" t="str">
        <f>VLOOKUP(C86,[3]Export!$B:$G,6,0)</f>
        <v/>
      </c>
    </row>
    <row r="87" spans="2:8" x14ac:dyDescent="0.25">
      <c r="B87" s="28">
        <v>1</v>
      </c>
      <c r="C87" s="29">
        <v>597</v>
      </c>
      <c r="D87" s="28" t="s">
        <v>121</v>
      </c>
      <c r="E87" s="37">
        <f>VLOOKUP(C87,[3]Export!$B:$D,3,0)</f>
        <v>281.52999999999997</v>
      </c>
      <c r="F87" s="37">
        <f>VLOOKUP(C87,[3]Export!$B:$E,4,0)</f>
        <v>281.52999999999997</v>
      </c>
      <c r="G87" s="37" t="str">
        <f>VLOOKUP(C87,[3]Export!$B:$F,5,0)</f>
        <v/>
      </c>
      <c r="H87" s="37" t="str">
        <f>VLOOKUP(C87,[3]Export!$B:$G,6,0)</f>
        <v/>
      </c>
    </row>
    <row r="88" spans="2:8" x14ac:dyDescent="0.25">
      <c r="B88" s="28">
        <v>1</v>
      </c>
      <c r="C88" s="29">
        <v>280</v>
      </c>
      <c r="D88" s="28" t="s">
        <v>122</v>
      </c>
      <c r="E88" s="37">
        <f>VLOOKUP(C88,[3]Export!$B:$D,3,0)</f>
        <v>146.4</v>
      </c>
      <c r="F88" s="37">
        <f>VLOOKUP(C88,[3]Export!$B:$E,4,0)</f>
        <v>3492.15</v>
      </c>
      <c r="G88" s="37" t="str">
        <f>VLOOKUP(C88,[3]Export!$B:$F,5,0)</f>
        <v/>
      </c>
      <c r="H88" s="37" t="str">
        <f>VLOOKUP(C88,[3]Export!$B:$G,6,0)</f>
        <v/>
      </c>
    </row>
    <row r="89" spans="2:8" x14ac:dyDescent="0.25">
      <c r="B89" s="28">
        <v>1</v>
      </c>
      <c r="C89" s="29">
        <v>666</v>
      </c>
      <c r="D89" s="28" t="s">
        <v>123</v>
      </c>
      <c r="E89" s="37">
        <f>VLOOKUP(C89,[3]Export!$B:$D,3,0)</f>
        <v>441.90000000000009</v>
      </c>
      <c r="F89" s="37">
        <f>VLOOKUP(C89,[3]Export!$B:$E,4,0)</f>
        <v>441.90000000000009</v>
      </c>
      <c r="G89" s="37" t="str">
        <f>VLOOKUP(C89,[3]Export!$B:$F,5,0)</f>
        <v/>
      </c>
      <c r="H89" s="37" t="str">
        <f>VLOOKUP(C89,[3]Export!$B:$G,6,0)</f>
        <v/>
      </c>
    </row>
    <row r="90" spans="2:8" x14ac:dyDescent="0.25">
      <c r="B90" s="28">
        <v>1</v>
      </c>
      <c r="C90" s="29">
        <v>1021</v>
      </c>
      <c r="D90" s="28" t="s">
        <v>312</v>
      </c>
      <c r="E90" s="37" t="str">
        <f>VLOOKUP(C90,[3]Export!$B:$D,3,0)</f>
        <v/>
      </c>
      <c r="F90" s="37">
        <f>VLOOKUP(C90,[3]Export!$B:$E,4,0)</f>
        <v>164.5</v>
      </c>
      <c r="G90" s="37" t="str">
        <f>VLOOKUP(C90,[3]Export!$B:$F,5,0)</f>
        <v/>
      </c>
      <c r="H90" s="37" t="str">
        <f>VLOOKUP(C90,[3]Export!$B:$G,6,0)</f>
        <v/>
      </c>
    </row>
    <row r="91" spans="2:8" x14ac:dyDescent="0.25">
      <c r="B91" s="28">
        <v>1</v>
      </c>
      <c r="C91" s="29">
        <v>4955</v>
      </c>
      <c r="D91" s="28" t="s">
        <v>125</v>
      </c>
      <c r="E91" s="37">
        <f>VLOOKUP(C91,[3]Export!$B:$D,3,0)</f>
        <v>1099.8100000000002</v>
      </c>
      <c r="F91" s="37">
        <f>VLOOKUP(C91,[3]Export!$B:$E,4,0)</f>
        <v>1384.62</v>
      </c>
      <c r="G91" s="37">
        <f>VLOOKUP(C91,[3]Export!$B:$F,5,0)</f>
        <v>133.75</v>
      </c>
      <c r="H91" s="37">
        <f>VLOOKUP(C91,[3]Export!$B:$G,6,0)</f>
        <v>133.75</v>
      </c>
    </row>
    <row r="92" spans="2:8" x14ac:dyDescent="0.25">
      <c r="B92" s="28">
        <v>1</v>
      </c>
      <c r="C92" s="29">
        <v>740</v>
      </c>
      <c r="D92" s="28" t="s">
        <v>126</v>
      </c>
      <c r="E92" s="37">
        <f>VLOOKUP(C92,[3]Export!$B:$D,3,0)</f>
        <v>65.8</v>
      </c>
      <c r="F92" s="37">
        <f>VLOOKUP(C92,[3]Export!$B:$E,4,0)</f>
        <v>1394.05</v>
      </c>
      <c r="G92" s="37">
        <f>VLOOKUP(C92,[3]Export!$B:$F,5,0)</f>
        <v>5</v>
      </c>
      <c r="H92" s="37" t="str">
        <f>VLOOKUP(C92,[3]Export!$B:$G,6,0)</f>
        <v/>
      </c>
    </row>
    <row r="93" spans="2:8" x14ac:dyDescent="0.25">
      <c r="B93" s="28">
        <v>1</v>
      </c>
      <c r="C93" s="29">
        <v>435</v>
      </c>
      <c r="D93" s="28" t="s">
        <v>127</v>
      </c>
      <c r="E93" s="37">
        <f>VLOOKUP(C93,[3]Export!$B:$D,3,0)</f>
        <v>98.7</v>
      </c>
      <c r="F93" s="37">
        <f>VLOOKUP(C93,[3]Export!$B:$E,4,0)</f>
        <v>560.37</v>
      </c>
      <c r="G93" s="37" t="str">
        <f>VLOOKUP(C93,[3]Export!$B:$F,5,0)</f>
        <v/>
      </c>
      <c r="H93" s="37" t="str">
        <f>VLOOKUP(C93,[3]Export!$B:$G,6,0)</f>
        <v/>
      </c>
    </row>
    <row r="94" spans="2:8" x14ac:dyDescent="0.25">
      <c r="B94" s="28">
        <v>1</v>
      </c>
      <c r="C94" s="29">
        <v>218</v>
      </c>
      <c r="D94" s="28" t="s">
        <v>128</v>
      </c>
      <c r="E94" s="37">
        <f>VLOOKUP(C94,[3]Export!$B:$D,3,0)</f>
        <v>158.6</v>
      </c>
      <c r="F94" s="37">
        <f>VLOOKUP(C94,[3]Export!$B:$E,4,0)</f>
        <v>419.95</v>
      </c>
      <c r="G94" s="37">
        <f>VLOOKUP(C94,[3]Export!$B:$F,5,0)</f>
        <v>8.75</v>
      </c>
      <c r="H94" s="37">
        <f>VLOOKUP(C94,[3]Export!$B:$G,6,0)</f>
        <v>3.75</v>
      </c>
    </row>
    <row r="95" spans="2:8" x14ac:dyDescent="0.25">
      <c r="B95" s="28">
        <v>1</v>
      </c>
      <c r="C95" s="29">
        <v>797</v>
      </c>
      <c r="D95" s="28" t="s">
        <v>129</v>
      </c>
      <c r="E95" s="37">
        <f>VLOOKUP(C95,[3]Export!$B:$D,3,0)</f>
        <v>16.45</v>
      </c>
      <c r="F95" s="37">
        <f>VLOOKUP(C95,[3]Export!$B:$E,4,0)</f>
        <v>115.15</v>
      </c>
      <c r="G95" s="37" t="str">
        <f>VLOOKUP(C95,[3]Export!$B:$F,5,0)</f>
        <v/>
      </c>
      <c r="H95" s="37" t="str">
        <f>VLOOKUP(C95,[3]Export!$B:$G,6,0)</f>
        <v/>
      </c>
    </row>
    <row r="96" spans="2:8" x14ac:dyDescent="0.25">
      <c r="B96" s="28">
        <v>1</v>
      </c>
      <c r="C96" s="29">
        <v>459</v>
      </c>
      <c r="D96" s="28" t="s">
        <v>130</v>
      </c>
      <c r="E96" s="37">
        <f>VLOOKUP(C96,[3]Export!$B:$D,3,0)</f>
        <v>1725.99</v>
      </c>
      <c r="F96" s="37">
        <f>VLOOKUP(C96,[3]Export!$B:$E,4,0)</f>
        <v>1725.99</v>
      </c>
      <c r="G96" s="37">
        <f>VLOOKUP(C96,[3]Export!$B:$F,5,0)</f>
        <v>281.25</v>
      </c>
      <c r="H96" s="37">
        <f>VLOOKUP(C96,[3]Export!$B:$G,6,0)</f>
        <v>702.5</v>
      </c>
    </row>
    <row r="97" spans="2:8" x14ac:dyDescent="0.25">
      <c r="B97" s="28">
        <v>1</v>
      </c>
      <c r="C97" s="29">
        <v>183</v>
      </c>
      <c r="D97" s="28" t="s">
        <v>132</v>
      </c>
      <c r="E97" s="37">
        <f>VLOOKUP(C97,[3]Export!$B:$D,3,0)</f>
        <v>131.6</v>
      </c>
      <c r="F97" s="37">
        <f>VLOOKUP(C97,[3]Export!$B:$E,4,0)</f>
        <v>991.48</v>
      </c>
      <c r="G97" s="37" t="str">
        <f>VLOOKUP(C97,[3]Export!$B:$F,5,0)</f>
        <v/>
      </c>
      <c r="H97" s="37" t="str">
        <f>VLOOKUP(C97,[3]Export!$B:$G,6,0)</f>
        <v/>
      </c>
    </row>
    <row r="98" spans="2:8" x14ac:dyDescent="0.25">
      <c r="B98" s="28">
        <v>1</v>
      </c>
      <c r="C98" s="29">
        <v>582</v>
      </c>
      <c r="D98" s="28" t="s">
        <v>135</v>
      </c>
      <c r="E98" s="37">
        <f>VLOOKUP(C98,[3]Export!$B:$D,3,0)</f>
        <v>488.03999999999996</v>
      </c>
      <c r="F98" s="37">
        <f>VLOOKUP(C98,[3]Export!$B:$E,4,0)</f>
        <v>1666.79</v>
      </c>
      <c r="G98" s="37" t="str">
        <f>VLOOKUP(C98,[3]Export!$B:$F,5,0)</f>
        <v/>
      </c>
      <c r="H98" s="37">
        <f>VLOOKUP(C98,[3]Export!$B:$G,6,0)</f>
        <v>191.25</v>
      </c>
    </row>
    <row r="99" spans="2:8" x14ac:dyDescent="0.25">
      <c r="B99" s="28">
        <v>1</v>
      </c>
      <c r="C99" s="29">
        <v>369</v>
      </c>
      <c r="D99" s="28" t="s">
        <v>136</v>
      </c>
      <c r="E99" s="37" t="str">
        <f>VLOOKUP(C99,[3]Export!$B:$D,3,0)</f>
        <v/>
      </c>
      <c r="F99" s="37">
        <f>VLOOKUP(C99,[3]Export!$B:$E,4,0)</f>
        <v>353.5</v>
      </c>
      <c r="G99" s="37" t="str">
        <f>VLOOKUP(C99,[3]Export!$B:$F,5,0)</f>
        <v/>
      </c>
      <c r="H99" s="37" t="str">
        <f>VLOOKUP(C99,[3]Export!$B:$G,6,0)</f>
        <v/>
      </c>
    </row>
    <row r="100" spans="2:8" x14ac:dyDescent="0.25">
      <c r="B100" s="28">
        <v>1</v>
      </c>
      <c r="C100" s="29">
        <v>583</v>
      </c>
      <c r="D100" s="28" t="s">
        <v>313</v>
      </c>
      <c r="E100" s="37">
        <f>VLOOKUP(C100,[3]Export!$B:$D,3,0)</f>
        <v>314.29000000000002</v>
      </c>
      <c r="F100" s="37">
        <f>VLOOKUP(C100,[3]Export!$B:$E,4,0)</f>
        <v>478.99</v>
      </c>
      <c r="G100" s="37" t="str">
        <f>VLOOKUP(C100,[3]Export!$B:$F,5,0)</f>
        <v/>
      </c>
      <c r="H100" s="37" t="str">
        <f>VLOOKUP(C100,[3]Export!$B:$G,6,0)</f>
        <v/>
      </c>
    </row>
    <row r="101" spans="2:8" x14ac:dyDescent="0.25">
      <c r="B101" s="28">
        <v>1</v>
      </c>
      <c r="C101" s="29">
        <v>4581</v>
      </c>
      <c r="D101" s="28" t="s">
        <v>141</v>
      </c>
      <c r="E101" s="37">
        <f>VLOOKUP(C101,[3]Export!$B:$D,3,0)</f>
        <v>18019.249999999993</v>
      </c>
      <c r="F101" s="37">
        <f>VLOOKUP(C101,[3]Export!$B:$E,4,0)</f>
        <v>36029</v>
      </c>
      <c r="G101" s="37">
        <f>VLOOKUP(C101,[3]Export!$B:$F,5,0)</f>
        <v>831.25000000000011</v>
      </c>
      <c r="H101" s="37">
        <f>VLOOKUP(C101,[3]Export!$B:$G,6,0)</f>
        <v>2803.75</v>
      </c>
    </row>
    <row r="102" spans="2:8" x14ac:dyDescent="0.25">
      <c r="B102" s="28">
        <v>1</v>
      </c>
      <c r="C102" s="29">
        <v>101</v>
      </c>
      <c r="D102" s="28" t="s">
        <v>142</v>
      </c>
      <c r="E102" s="37">
        <f>VLOOKUP(C102,[3]Export!$B:$D,3,0)</f>
        <v>312.42</v>
      </c>
      <c r="F102" s="37">
        <f>VLOOKUP(C102,[3]Export!$B:$E,4,0)</f>
        <v>458.58000000000004</v>
      </c>
      <c r="G102" s="37">
        <f>VLOOKUP(C102,[3]Export!$B:$F,5,0)</f>
        <v>36.25</v>
      </c>
      <c r="H102" s="37">
        <f>VLOOKUP(C102,[3]Export!$B:$G,6,0)</f>
        <v>62.5</v>
      </c>
    </row>
    <row r="103" spans="2:8" x14ac:dyDescent="0.25">
      <c r="B103" s="28">
        <v>1</v>
      </c>
      <c r="C103" s="29">
        <v>281</v>
      </c>
      <c r="D103" s="28" t="s">
        <v>143</v>
      </c>
      <c r="E103" s="37">
        <f>VLOOKUP(C103,[3]Export!$B:$D,3,0)</f>
        <v>16427.739999999998</v>
      </c>
      <c r="F103" s="37">
        <f>VLOOKUP(C103,[3]Export!$B:$E,4,0)</f>
        <v>24693.69</v>
      </c>
      <c r="G103" s="37">
        <f>VLOOKUP(C103,[3]Export!$B:$F,5,0)</f>
        <v>2418.75</v>
      </c>
      <c r="H103" s="37">
        <f>VLOOKUP(C103,[3]Export!$B:$G,6,0)</f>
        <v>3861.25</v>
      </c>
    </row>
    <row r="104" spans="2:8" x14ac:dyDescent="0.25">
      <c r="B104" s="28">
        <v>1</v>
      </c>
      <c r="C104" s="29">
        <v>5361</v>
      </c>
      <c r="D104" s="28" t="s">
        <v>144</v>
      </c>
      <c r="E104" s="37">
        <f>VLOOKUP(C104,[3]Export!$B:$D,3,0)</f>
        <v>164.5</v>
      </c>
      <c r="F104" s="37">
        <f>VLOOKUP(C104,[3]Export!$B:$E,4,0)</f>
        <v>164.5</v>
      </c>
      <c r="G104" s="37" t="str">
        <f>VLOOKUP(C104,[3]Export!$B:$F,5,0)</f>
        <v/>
      </c>
      <c r="H104" s="37" t="str">
        <f>VLOOKUP(C104,[3]Export!$B:$G,6,0)</f>
        <v/>
      </c>
    </row>
    <row r="105" spans="2:8" x14ac:dyDescent="0.25">
      <c r="B105" s="28">
        <v>1</v>
      </c>
      <c r="C105" s="29">
        <v>584</v>
      </c>
      <c r="D105" s="28" t="s">
        <v>145</v>
      </c>
      <c r="E105" s="37">
        <f>VLOOKUP(C105,[3]Export!$B:$D,3,0)</f>
        <v>115.14999999999999</v>
      </c>
      <c r="F105" s="37">
        <f>VLOOKUP(C105,[3]Export!$B:$E,4,0)</f>
        <v>233.95</v>
      </c>
      <c r="G105" s="37" t="str">
        <f>VLOOKUP(C105,[3]Export!$B:$F,5,0)</f>
        <v/>
      </c>
      <c r="H105" s="37" t="str">
        <f>VLOOKUP(C105,[3]Export!$B:$G,6,0)</f>
        <v/>
      </c>
    </row>
    <row r="106" spans="2:8" x14ac:dyDescent="0.25">
      <c r="B106" s="28">
        <v>1</v>
      </c>
      <c r="C106" s="29">
        <v>635</v>
      </c>
      <c r="D106" s="28" t="s">
        <v>146</v>
      </c>
      <c r="E106" s="37">
        <f>VLOOKUP(C106,[3]Export!$B:$D,3,0)</f>
        <v>49.35</v>
      </c>
      <c r="F106" s="37">
        <f>VLOOKUP(C106,[3]Export!$B:$E,4,0)</f>
        <v>846.88</v>
      </c>
      <c r="G106" s="37" t="str">
        <f>VLOOKUP(C106,[3]Export!$B:$F,5,0)</f>
        <v/>
      </c>
      <c r="H106" s="37" t="str">
        <f>VLOOKUP(C106,[3]Export!$B:$G,6,0)</f>
        <v/>
      </c>
    </row>
    <row r="107" spans="2:8" x14ac:dyDescent="0.25">
      <c r="B107" s="28">
        <v>1</v>
      </c>
      <c r="C107" s="29">
        <v>667</v>
      </c>
      <c r="D107" s="28" t="s">
        <v>148</v>
      </c>
      <c r="E107" s="37">
        <f>VLOOKUP(C107,[3]Export!$B:$D,3,0)</f>
        <v>296.5</v>
      </c>
      <c r="F107" s="37">
        <f>VLOOKUP(C107,[3]Export!$B:$E,4,0)</f>
        <v>542.08999999999992</v>
      </c>
      <c r="G107" s="37" t="str">
        <f>VLOOKUP(C107,[3]Export!$B:$F,5,0)</f>
        <v/>
      </c>
      <c r="H107" s="37" t="str">
        <f>VLOOKUP(C107,[3]Export!$B:$G,6,0)</f>
        <v/>
      </c>
    </row>
    <row r="108" spans="2:8" x14ac:dyDescent="0.25">
      <c r="B108" s="28">
        <v>1</v>
      </c>
      <c r="C108" s="29">
        <v>683</v>
      </c>
      <c r="D108" s="28" t="s">
        <v>149</v>
      </c>
      <c r="E108" s="37" t="str">
        <f>VLOOKUP(C108,[3]Export!$B:$D,3,0)</f>
        <v/>
      </c>
      <c r="F108" s="37">
        <f>VLOOKUP(C108,[3]Export!$B:$E,4,0)</f>
        <v>1561.28</v>
      </c>
      <c r="G108" s="37" t="str">
        <f>VLOOKUP(C108,[3]Export!$B:$F,5,0)</f>
        <v/>
      </c>
      <c r="H108" s="37" t="str">
        <f>VLOOKUP(C108,[3]Export!$B:$G,6,0)</f>
        <v/>
      </c>
    </row>
    <row r="109" spans="2:8" x14ac:dyDescent="0.25">
      <c r="B109" s="28">
        <v>1</v>
      </c>
      <c r="C109" s="29">
        <v>668</v>
      </c>
      <c r="D109" s="28" t="s">
        <v>150</v>
      </c>
      <c r="E109" s="37">
        <f>VLOOKUP(C109,[3]Export!$B:$D,3,0)</f>
        <v>32.9</v>
      </c>
      <c r="F109" s="37">
        <f>VLOOKUP(C109,[3]Export!$B:$E,4,0)</f>
        <v>200.61999999999998</v>
      </c>
      <c r="G109" s="37" t="str">
        <f>VLOOKUP(C109,[3]Export!$B:$F,5,0)</f>
        <v/>
      </c>
      <c r="H109" s="37" t="str">
        <f>VLOOKUP(C109,[3]Export!$B:$G,6,0)</f>
        <v/>
      </c>
    </row>
    <row r="110" spans="2:8" x14ac:dyDescent="0.25">
      <c r="B110" s="28">
        <v>1</v>
      </c>
      <c r="C110" s="29">
        <v>1022</v>
      </c>
      <c r="D110" s="28" t="s">
        <v>317</v>
      </c>
      <c r="E110" s="37">
        <f>VLOOKUP(C110,[3]Export!$B:$D,3,0)</f>
        <v>19643.869999999995</v>
      </c>
      <c r="F110" s="37">
        <f>VLOOKUP(C110,[3]Export!$B:$E,4,0)</f>
        <v>48387.400000000009</v>
      </c>
      <c r="G110" s="37">
        <f>VLOOKUP(C110,[3]Export!$B:$F,5,0)</f>
        <v>1308.75</v>
      </c>
      <c r="H110" s="37">
        <f>VLOOKUP(C110,[3]Export!$B:$G,6,0)</f>
        <v>627.5</v>
      </c>
    </row>
    <row r="111" spans="2:8" x14ac:dyDescent="0.25">
      <c r="B111" s="28">
        <v>1</v>
      </c>
      <c r="C111" s="29">
        <v>684</v>
      </c>
      <c r="D111" s="28" t="s">
        <v>152</v>
      </c>
      <c r="E111" s="37">
        <f>VLOOKUP(C111,[3]Export!$B:$D,3,0)</f>
        <v>197.67000000000002</v>
      </c>
      <c r="F111" s="37">
        <f>VLOOKUP(C111,[3]Export!$B:$E,4,0)</f>
        <v>197.67000000000002</v>
      </c>
      <c r="G111" s="37" t="str">
        <f>VLOOKUP(C111,[3]Export!$B:$F,5,0)</f>
        <v/>
      </c>
      <c r="H111" s="37" t="str">
        <f>VLOOKUP(C111,[3]Export!$B:$G,6,0)</f>
        <v/>
      </c>
    </row>
    <row r="112" spans="2:8" x14ac:dyDescent="0.25">
      <c r="B112" s="28">
        <v>1</v>
      </c>
      <c r="C112" s="29">
        <v>1026</v>
      </c>
      <c r="D112" s="28" t="s">
        <v>153</v>
      </c>
      <c r="E112" s="37" t="str">
        <f>VLOOKUP(C112,[3]Export!$B:$D,3,0)</f>
        <v/>
      </c>
      <c r="F112" s="37">
        <f>VLOOKUP(C112,[3]Export!$B:$E,4,0)</f>
        <v>1615.24</v>
      </c>
      <c r="G112" s="37" t="str">
        <f>VLOOKUP(C112,[3]Export!$B:$F,5,0)</f>
        <v/>
      </c>
      <c r="H112" s="37" t="str">
        <f>VLOOKUP(C112,[3]Export!$B:$G,6,0)</f>
        <v/>
      </c>
    </row>
    <row r="113" spans="2:8" x14ac:dyDescent="0.25">
      <c r="B113" s="28">
        <v>1</v>
      </c>
      <c r="C113" s="29">
        <v>102</v>
      </c>
      <c r="D113" s="28" t="s">
        <v>157</v>
      </c>
      <c r="E113" s="37">
        <f>VLOOKUP(C113,[3]Export!$B:$D,3,0)</f>
        <v>418.12</v>
      </c>
      <c r="F113" s="37">
        <f>VLOOKUP(C113,[3]Export!$B:$E,4,0)</f>
        <v>418.12</v>
      </c>
      <c r="G113" s="37">
        <f>VLOOKUP(C113,[3]Export!$B:$F,5,0)</f>
        <v>73.75</v>
      </c>
      <c r="H113" s="37">
        <f>VLOOKUP(C113,[3]Export!$B:$G,6,0)</f>
        <v>113.75</v>
      </c>
    </row>
    <row r="114" spans="2:8" x14ac:dyDescent="0.25">
      <c r="B114" s="28">
        <v>1</v>
      </c>
      <c r="C114" s="29">
        <v>299</v>
      </c>
      <c r="D114" s="28" t="s">
        <v>158</v>
      </c>
      <c r="E114" s="37">
        <f>VLOOKUP(C114,[3]Export!$B:$D,3,0)</f>
        <v>164.5</v>
      </c>
      <c r="F114" s="37">
        <f>VLOOKUP(C114,[3]Export!$B:$E,4,0)</f>
        <v>472.86</v>
      </c>
      <c r="G114" s="37" t="str">
        <f>VLOOKUP(C114,[3]Export!$B:$F,5,0)</f>
        <v/>
      </c>
      <c r="H114" s="37" t="str">
        <f>VLOOKUP(C114,[3]Export!$B:$G,6,0)</f>
        <v/>
      </c>
    </row>
    <row r="115" spans="2:8" x14ac:dyDescent="0.25">
      <c r="B115" s="28">
        <v>1</v>
      </c>
      <c r="C115" s="29">
        <v>783</v>
      </c>
      <c r="D115" s="28" t="s">
        <v>160</v>
      </c>
      <c r="E115" s="37">
        <f>VLOOKUP(C115,[3]Export!$B:$D,3,0)</f>
        <v>197.67000000000002</v>
      </c>
      <c r="F115" s="37">
        <f>VLOOKUP(C115,[3]Export!$B:$E,4,0)</f>
        <v>494.17</v>
      </c>
      <c r="G115" s="37" t="str">
        <f>VLOOKUP(C115,[3]Export!$B:$F,5,0)</f>
        <v/>
      </c>
      <c r="H115" s="37" t="str">
        <f>VLOOKUP(C115,[3]Export!$B:$G,6,0)</f>
        <v/>
      </c>
    </row>
    <row r="116" spans="2:8" x14ac:dyDescent="0.25">
      <c r="B116" s="28">
        <v>1</v>
      </c>
      <c r="C116" s="29">
        <v>305</v>
      </c>
      <c r="D116" s="28" t="s">
        <v>161</v>
      </c>
      <c r="E116" s="37" t="str">
        <f>VLOOKUP(C116,[3]Export!$B:$D,3,0)</f>
        <v/>
      </c>
      <c r="F116" s="37">
        <f>VLOOKUP(C116,[3]Export!$B:$E,4,0)</f>
        <v>1282.25</v>
      </c>
      <c r="G116" s="37" t="str">
        <f>VLOOKUP(C116,[3]Export!$B:$F,5,0)</f>
        <v/>
      </c>
      <c r="H116" s="37">
        <f>VLOOKUP(C116,[3]Export!$B:$G,6,0)</f>
        <v>82.5</v>
      </c>
    </row>
    <row r="117" spans="2:8" x14ac:dyDescent="0.25">
      <c r="B117" s="28">
        <v>1</v>
      </c>
      <c r="C117" s="29">
        <v>1024</v>
      </c>
      <c r="D117" s="28" t="s">
        <v>162</v>
      </c>
      <c r="E117" s="37">
        <f>VLOOKUP(C117,[3]Export!$B:$D,3,0)</f>
        <v>1882.2099999999998</v>
      </c>
      <c r="F117" s="37">
        <f>VLOOKUP(C117,[3]Export!$B:$E,4,0)</f>
        <v>1882.21</v>
      </c>
      <c r="G117" s="37" t="str">
        <f>VLOOKUP(C117,[3]Export!$B:$F,5,0)</f>
        <v/>
      </c>
      <c r="H117" s="37" t="str">
        <f>VLOOKUP(C117,[3]Export!$B:$G,6,0)</f>
        <v/>
      </c>
    </row>
    <row r="118" spans="2:8" x14ac:dyDescent="0.25">
      <c r="B118" s="28">
        <v>1</v>
      </c>
      <c r="C118" s="29">
        <v>282</v>
      </c>
      <c r="D118" s="28" t="s">
        <v>163</v>
      </c>
      <c r="E118" s="37">
        <f>VLOOKUP(C118,[3]Export!$B:$D,3,0)</f>
        <v>14069.14</v>
      </c>
      <c r="F118" s="37">
        <f>VLOOKUP(C118,[3]Export!$B:$E,4,0)</f>
        <v>20698.71</v>
      </c>
      <c r="G118" s="37">
        <f>VLOOKUP(C118,[3]Export!$B:$F,5,0)</f>
        <v>2380</v>
      </c>
      <c r="H118" s="37">
        <f>VLOOKUP(C118,[3]Export!$B:$G,6,0)</f>
        <v>4497.5</v>
      </c>
    </row>
    <row r="119" spans="2:8" x14ac:dyDescent="0.25">
      <c r="B119" s="28">
        <v>1</v>
      </c>
      <c r="C119" s="29">
        <v>4303</v>
      </c>
      <c r="D119" s="28" t="s">
        <v>164</v>
      </c>
      <c r="E119" s="37">
        <f>VLOOKUP(C119,[3]Export!$B:$D,3,0)</f>
        <v>720.43999999999994</v>
      </c>
      <c r="F119" s="37">
        <f>VLOOKUP(C119,[3]Export!$B:$E,4,0)</f>
        <v>1788.27</v>
      </c>
      <c r="G119" s="37">
        <f>VLOOKUP(C119,[3]Export!$B:$F,5,0)</f>
        <v>66.25</v>
      </c>
      <c r="H119" s="37">
        <f>VLOOKUP(C119,[3]Export!$B:$G,6,0)</f>
        <v>270</v>
      </c>
    </row>
    <row r="120" spans="2:8" x14ac:dyDescent="0.25">
      <c r="B120" s="28">
        <v>1</v>
      </c>
      <c r="C120" s="29">
        <v>370</v>
      </c>
      <c r="D120" s="28" t="s">
        <v>166</v>
      </c>
      <c r="E120" s="37">
        <f>VLOOKUP(C120,[3]Export!$B:$D,3,0)</f>
        <v>176.9</v>
      </c>
      <c r="F120" s="37">
        <f>VLOOKUP(C120,[3]Export!$B:$E,4,0)</f>
        <v>341.4</v>
      </c>
      <c r="G120" s="37" t="str">
        <f>VLOOKUP(C120,[3]Export!$B:$F,5,0)</f>
        <v/>
      </c>
      <c r="H120" s="37" t="str">
        <f>VLOOKUP(C120,[3]Export!$B:$G,6,0)</f>
        <v/>
      </c>
    </row>
    <row r="121" spans="2:8" x14ac:dyDescent="0.25">
      <c r="B121" s="28">
        <v>1</v>
      </c>
      <c r="C121" s="29">
        <v>297</v>
      </c>
      <c r="D121" s="28" t="s">
        <v>167</v>
      </c>
      <c r="E121" s="37" t="str">
        <f>VLOOKUP(C121,[3]Export!$B:$D,3,0)</f>
        <v/>
      </c>
      <c r="F121" s="37">
        <f>VLOOKUP(C121,[3]Export!$B:$E,4,0)</f>
        <v>164.5</v>
      </c>
      <c r="G121" s="37" t="str">
        <f>VLOOKUP(C121,[3]Export!$B:$F,5,0)</f>
        <v/>
      </c>
      <c r="H121" s="37" t="str">
        <f>VLOOKUP(C121,[3]Export!$B:$G,6,0)</f>
        <v/>
      </c>
    </row>
    <row r="122" spans="2:8" x14ac:dyDescent="0.25">
      <c r="B122" s="28">
        <v>1</v>
      </c>
      <c r="C122" s="29">
        <v>248</v>
      </c>
      <c r="D122" s="28" t="s">
        <v>168</v>
      </c>
      <c r="E122" s="37">
        <f>VLOOKUP(C122,[3]Export!$B:$D,3,0)</f>
        <v>1305.25</v>
      </c>
      <c r="F122" s="37">
        <f>VLOOKUP(C122,[3]Export!$B:$E,4,0)</f>
        <v>1601.75</v>
      </c>
      <c r="G122" s="37" t="str">
        <f>VLOOKUP(C122,[3]Export!$B:$F,5,0)</f>
        <v/>
      </c>
      <c r="H122" s="37" t="str">
        <f>VLOOKUP(C122,[3]Export!$B:$G,6,0)</f>
        <v/>
      </c>
    </row>
    <row r="123" spans="2:8" x14ac:dyDescent="0.25">
      <c r="B123" s="28">
        <v>1</v>
      </c>
      <c r="C123" s="29">
        <v>227</v>
      </c>
      <c r="D123" s="28" t="s">
        <v>169</v>
      </c>
      <c r="E123" s="37" t="str">
        <f>VLOOKUP(C123,[3]Export!$B:$D,3,0)</f>
        <v/>
      </c>
      <c r="F123" s="37">
        <f>VLOOKUP(C123,[3]Export!$B:$E,4,0)</f>
        <v>133.98000000000002</v>
      </c>
      <c r="G123" s="37" t="str">
        <f>VLOOKUP(C123,[3]Export!$B:$F,5,0)</f>
        <v/>
      </c>
      <c r="H123" s="37" t="str">
        <f>VLOOKUP(C123,[3]Export!$B:$G,6,0)</f>
        <v/>
      </c>
    </row>
    <row r="124" spans="2:8" x14ac:dyDescent="0.25">
      <c r="B124" s="28">
        <v>1</v>
      </c>
      <c r="C124" s="29">
        <v>360</v>
      </c>
      <c r="D124" s="28" t="s">
        <v>170</v>
      </c>
      <c r="E124" s="37">
        <f>VLOOKUP(C124,[3]Export!$B:$D,3,0)</f>
        <v>32.9</v>
      </c>
      <c r="F124" s="37">
        <f>VLOOKUP(C124,[3]Export!$B:$E,4,0)</f>
        <v>153.73999999999998</v>
      </c>
      <c r="G124" s="37" t="str">
        <f>VLOOKUP(C124,[3]Export!$B:$F,5,0)</f>
        <v/>
      </c>
      <c r="H124" s="37" t="str">
        <f>VLOOKUP(C124,[3]Export!$B:$G,6,0)</f>
        <v/>
      </c>
    </row>
    <row r="125" spans="2:8" x14ac:dyDescent="0.25">
      <c r="B125" s="28">
        <v>1</v>
      </c>
      <c r="C125" s="29">
        <v>784</v>
      </c>
      <c r="D125" s="28" t="s">
        <v>173</v>
      </c>
      <c r="E125" s="37">
        <f>VLOOKUP(C125,[3]Export!$B:$D,3,0)</f>
        <v>361.72999999999996</v>
      </c>
      <c r="F125" s="37">
        <f>VLOOKUP(C125,[3]Export!$B:$E,4,0)</f>
        <v>361.72999999999996</v>
      </c>
      <c r="G125" s="37">
        <f>VLOOKUP(C125,[3]Export!$B:$F,5,0)</f>
        <v>5</v>
      </c>
      <c r="H125" s="37">
        <f>VLOOKUP(C125,[3]Export!$B:$G,6,0)</f>
        <v>5</v>
      </c>
    </row>
    <row r="126" spans="2:8" x14ac:dyDescent="0.25">
      <c r="B126" s="28">
        <v>1</v>
      </c>
      <c r="C126" s="29">
        <v>685</v>
      </c>
      <c r="D126" s="28" t="s">
        <v>175</v>
      </c>
      <c r="E126" s="37">
        <f>VLOOKUP(C126,[3]Export!$B:$D,3,0)</f>
        <v>737.87</v>
      </c>
      <c r="F126" s="37">
        <f>VLOOKUP(C126,[3]Export!$B:$E,4,0)</f>
        <v>4156.2400000000007</v>
      </c>
      <c r="G126" s="37" t="str">
        <f>VLOOKUP(C126,[3]Export!$B:$F,5,0)</f>
        <v/>
      </c>
      <c r="H126" s="37" t="str">
        <f>VLOOKUP(C126,[3]Export!$B:$G,6,0)</f>
        <v/>
      </c>
    </row>
    <row r="127" spans="2:8" x14ac:dyDescent="0.25">
      <c r="B127" s="28">
        <v>1</v>
      </c>
      <c r="C127" s="29">
        <v>585</v>
      </c>
      <c r="D127" s="28" t="s">
        <v>176</v>
      </c>
      <c r="E127" s="37">
        <f>VLOOKUP(C127,[3]Export!$B:$D,3,0)</f>
        <v>620.88</v>
      </c>
      <c r="F127" s="37">
        <f>VLOOKUP(C127,[3]Export!$B:$E,4,0)</f>
        <v>620.88</v>
      </c>
      <c r="G127" s="37">
        <f>VLOOKUP(C127,[3]Export!$B:$F,5,0)</f>
        <v>95.000000000000014</v>
      </c>
      <c r="H127" s="37">
        <f>VLOOKUP(C127,[3]Export!$B:$G,6,0)</f>
        <v>191.25</v>
      </c>
    </row>
    <row r="128" spans="2:8" x14ac:dyDescent="0.25">
      <c r="B128" s="28">
        <v>1</v>
      </c>
      <c r="C128" s="29">
        <v>1023</v>
      </c>
      <c r="D128" s="28" t="s">
        <v>178</v>
      </c>
      <c r="E128" s="37">
        <f>VLOOKUP(C128,[3]Export!$B:$D,3,0)</f>
        <v>164.5</v>
      </c>
      <c r="F128" s="37">
        <f>VLOOKUP(C128,[3]Export!$B:$E,4,0)</f>
        <v>164.5</v>
      </c>
      <c r="G128" s="37" t="str">
        <f>VLOOKUP(C128,[3]Export!$B:$F,5,0)</f>
        <v/>
      </c>
      <c r="H128" s="37" t="str">
        <f>VLOOKUP(C128,[3]Export!$B:$G,6,0)</f>
        <v/>
      </c>
    </row>
    <row r="129" spans="2:8" x14ac:dyDescent="0.25">
      <c r="B129" s="28">
        <v>1</v>
      </c>
      <c r="C129" s="29">
        <v>785</v>
      </c>
      <c r="D129" s="28" t="s">
        <v>179</v>
      </c>
      <c r="E129" s="37">
        <f>VLOOKUP(C129,[3]Export!$B:$D,3,0)</f>
        <v>164.5</v>
      </c>
      <c r="F129" s="37">
        <f>VLOOKUP(C129,[3]Export!$B:$E,4,0)</f>
        <v>335.3</v>
      </c>
      <c r="G129" s="37" t="str">
        <f>VLOOKUP(C129,[3]Export!$B:$F,5,0)</f>
        <v/>
      </c>
      <c r="H129" s="37" t="str">
        <f>VLOOKUP(C129,[3]Export!$B:$G,6,0)</f>
        <v/>
      </c>
    </row>
    <row r="130" spans="2:8" x14ac:dyDescent="0.25">
      <c r="B130" s="28">
        <v>1</v>
      </c>
      <c r="C130" s="29">
        <v>340</v>
      </c>
      <c r="D130" s="28" t="s">
        <v>180</v>
      </c>
      <c r="E130" s="37">
        <f>VLOOKUP(C130,[3]Export!$B:$D,3,0)</f>
        <v>329</v>
      </c>
      <c r="F130" s="37">
        <f>VLOOKUP(C130,[3]Export!$B:$E,4,0)</f>
        <v>329</v>
      </c>
      <c r="G130" s="37" t="str">
        <f>VLOOKUP(C130,[3]Export!$B:$F,5,0)</f>
        <v/>
      </c>
      <c r="H130" s="37" t="str">
        <f>VLOOKUP(C130,[3]Export!$B:$G,6,0)</f>
        <v/>
      </c>
    </row>
    <row r="131" spans="2:8" x14ac:dyDescent="0.25">
      <c r="B131" s="28">
        <v>1</v>
      </c>
      <c r="C131" s="29">
        <v>786</v>
      </c>
      <c r="D131" s="28" t="s">
        <v>181</v>
      </c>
      <c r="E131" s="37">
        <f>VLOOKUP(C131,[3]Export!$B:$D,3,0)</f>
        <v>1064.2100000000003</v>
      </c>
      <c r="F131" s="37">
        <f>VLOOKUP(C131,[3]Export!$B:$E,4,0)</f>
        <v>2022.03</v>
      </c>
      <c r="G131" s="37" t="str">
        <f>VLOOKUP(C131,[3]Export!$B:$F,5,0)</f>
        <v/>
      </c>
      <c r="H131" s="37" t="str">
        <f>VLOOKUP(C131,[3]Export!$B:$G,6,0)</f>
        <v/>
      </c>
    </row>
    <row r="132" spans="2:8" x14ac:dyDescent="0.25">
      <c r="B132" s="28">
        <v>1</v>
      </c>
      <c r="C132" s="29">
        <v>200</v>
      </c>
      <c r="D132" s="28" t="s">
        <v>182</v>
      </c>
      <c r="E132" s="37">
        <f>VLOOKUP(C132,[3]Export!$B:$D,3,0)</f>
        <v>1701.2900000000002</v>
      </c>
      <c r="F132" s="37">
        <f>VLOOKUP(C132,[3]Export!$B:$E,4,0)</f>
        <v>4802.1999999999989</v>
      </c>
      <c r="G132" s="37">
        <f>VLOOKUP(C132,[3]Export!$B:$F,5,0)</f>
        <v>1.25</v>
      </c>
      <c r="H132" s="37" t="str">
        <f>VLOOKUP(C132,[3]Export!$B:$G,6,0)</f>
        <v/>
      </c>
    </row>
    <row r="133" spans="2:8" x14ac:dyDescent="0.25">
      <c r="B133" s="28">
        <v>1</v>
      </c>
      <c r="C133" s="29">
        <v>201</v>
      </c>
      <c r="D133" s="28" t="s">
        <v>183</v>
      </c>
      <c r="E133" s="37">
        <f>VLOOKUP(C133,[3]Export!$B:$D,3,0)</f>
        <v>440.46000000000004</v>
      </c>
      <c r="F133" s="37">
        <f>VLOOKUP(C133,[3]Export!$B:$E,4,0)</f>
        <v>739.78000000000009</v>
      </c>
      <c r="G133" s="37" t="str">
        <f>VLOOKUP(C133,[3]Export!$B:$F,5,0)</f>
        <v/>
      </c>
      <c r="H133" s="37">
        <f>VLOOKUP(C133,[3]Export!$B:$G,6,0)</f>
        <v>1.25</v>
      </c>
    </row>
    <row r="134" spans="2:8" x14ac:dyDescent="0.25">
      <c r="B134" s="28">
        <v>1</v>
      </c>
      <c r="C134" s="29">
        <v>97</v>
      </c>
      <c r="D134" s="28" t="s">
        <v>184</v>
      </c>
      <c r="E134" s="37">
        <f>VLOOKUP(C134,[3]Export!$B:$D,3,0)</f>
        <v>98.7</v>
      </c>
      <c r="F134" s="37">
        <f>VLOOKUP(C134,[3]Export!$B:$E,4,0)</f>
        <v>428.1</v>
      </c>
      <c r="G134" s="37" t="str">
        <f>VLOOKUP(C134,[3]Export!$B:$F,5,0)</f>
        <v/>
      </c>
      <c r="H134" s="37" t="str">
        <f>VLOOKUP(C134,[3]Export!$B:$G,6,0)</f>
        <v/>
      </c>
    </row>
    <row r="135" spans="2:8" x14ac:dyDescent="0.25">
      <c r="B135" s="28">
        <v>1</v>
      </c>
      <c r="C135" s="29">
        <v>741</v>
      </c>
      <c r="D135" s="28" t="s">
        <v>186</v>
      </c>
      <c r="E135" s="37" t="str">
        <f>VLOOKUP(C135,[3]Export!$B:$D,3,0)</f>
        <v/>
      </c>
      <c r="F135" s="37" t="str">
        <f>VLOOKUP(C135,[3]Export!$B:$E,4,0)</f>
        <v/>
      </c>
      <c r="G135" s="37" t="str">
        <f>VLOOKUP(C135,[3]Export!$B:$F,5,0)</f>
        <v/>
      </c>
      <c r="H135" s="37" t="str">
        <f>VLOOKUP(C135,[3]Export!$B:$G,6,0)</f>
        <v/>
      </c>
    </row>
    <row r="136" spans="2:8" x14ac:dyDescent="0.25">
      <c r="B136" s="28">
        <v>1</v>
      </c>
      <c r="C136" s="29">
        <v>186</v>
      </c>
      <c r="D136" s="28" t="s">
        <v>319</v>
      </c>
      <c r="E136" s="37" t="str">
        <f>VLOOKUP(C136,[3]Export!$B:$D,3,0)</f>
        <v/>
      </c>
      <c r="F136" s="37">
        <f>VLOOKUP(C136,[3]Export!$B:$E,4,0)</f>
        <v>248.16000000000003</v>
      </c>
      <c r="G136" s="37" t="str">
        <f>VLOOKUP(C136,[3]Export!$B:$F,5,0)</f>
        <v/>
      </c>
      <c r="H136" s="37">
        <f>VLOOKUP(C136,[3]Export!$B:$G,6,0)</f>
        <v>21.25</v>
      </c>
    </row>
    <row r="137" spans="2:8" x14ac:dyDescent="0.25">
      <c r="B137" s="28">
        <v>1</v>
      </c>
      <c r="C137" s="29">
        <v>855</v>
      </c>
      <c r="D137" s="28" t="s">
        <v>190</v>
      </c>
      <c r="E137" s="37">
        <f>VLOOKUP(C137,[3]Export!$B:$D,3,0)</f>
        <v>292.32</v>
      </c>
      <c r="F137" s="37">
        <f>VLOOKUP(C137,[3]Export!$B:$E,4,0)</f>
        <v>1009.8499999999999</v>
      </c>
      <c r="G137" s="37" t="str">
        <f>VLOOKUP(C137,[3]Export!$B:$F,5,0)</f>
        <v/>
      </c>
      <c r="H137" s="37" t="str">
        <f>VLOOKUP(C137,[3]Export!$B:$G,6,0)</f>
        <v/>
      </c>
    </row>
    <row r="138" spans="2:8" x14ac:dyDescent="0.25">
      <c r="B138" s="28">
        <v>1</v>
      </c>
      <c r="C138" s="29">
        <v>336</v>
      </c>
      <c r="D138" s="28" t="s">
        <v>191</v>
      </c>
      <c r="E138" s="37">
        <f>VLOOKUP(C138,[3]Export!$B:$D,3,0)</f>
        <v>164.5</v>
      </c>
      <c r="F138" s="37">
        <f>VLOOKUP(C138,[3]Export!$B:$E,4,0)</f>
        <v>164.5</v>
      </c>
      <c r="G138" s="37" t="str">
        <f>VLOOKUP(C138,[3]Export!$B:$F,5,0)</f>
        <v/>
      </c>
      <c r="H138" s="37" t="str">
        <f>VLOOKUP(C138,[3]Export!$B:$G,6,0)</f>
        <v/>
      </c>
    </row>
    <row r="139" spans="2:8" x14ac:dyDescent="0.25">
      <c r="B139" s="28">
        <v>1</v>
      </c>
      <c r="C139" s="29">
        <v>900</v>
      </c>
      <c r="D139" s="28" t="s">
        <v>192</v>
      </c>
      <c r="E139" s="37">
        <f>VLOOKUP(C139,[3]Export!$B:$D,3,0)</f>
        <v>296.5</v>
      </c>
      <c r="F139" s="37">
        <f>VLOOKUP(C139,[3]Export!$B:$E,4,0)</f>
        <v>584.52</v>
      </c>
      <c r="G139" s="37" t="str">
        <f>VLOOKUP(C139,[3]Export!$B:$F,5,0)</f>
        <v/>
      </c>
      <c r="H139" s="37" t="str">
        <f>VLOOKUP(C139,[3]Export!$B:$G,6,0)</f>
        <v/>
      </c>
    </row>
    <row r="140" spans="2:8" x14ac:dyDescent="0.25">
      <c r="B140" s="28">
        <v>1</v>
      </c>
      <c r="C140" s="29">
        <v>889</v>
      </c>
      <c r="D140" s="28" t="s">
        <v>193</v>
      </c>
      <c r="E140" s="37" t="str">
        <f>VLOOKUP(C140,[3]Export!$B:$D,3,0)</f>
        <v/>
      </c>
      <c r="F140" s="37">
        <f>VLOOKUP(C140,[3]Export!$B:$E,4,0)</f>
        <v>1747.6499999999999</v>
      </c>
      <c r="G140" s="37" t="str">
        <f>VLOOKUP(C140,[3]Export!$B:$F,5,0)</f>
        <v/>
      </c>
      <c r="H140" s="37">
        <f>VLOOKUP(C140,[3]Export!$B:$G,6,0)</f>
        <v>47.500000000000007</v>
      </c>
    </row>
    <row r="141" spans="2:8" x14ac:dyDescent="0.25">
      <c r="B141" s="28">
        <v>1</v>
      </c>
      <c r="C141" s="28">
        <v>825</v>
      </c>
      <c r="D141" s="28" t="s">
        <v>195</v>
      </c>
      <c r="E141" s="37">
        <f>VLOOKUP(C141,[3]Export!$B:$D,3,0)</f>
        <v>164.5</v>
      </c>
      <c r="F141" s="37">
        <f>VLOOKUP(C141,[3]Export!$B:$E,4,0)</f>
        <v>164.5</v>
      </c>
      <c r="G141" s="37" t="str">
        <f>VLOOKUP(C141,[3]Export!$B:$F,5,0)</f>
        <v/>
      </c>
      <c r="H141" s="37" t="str">
        <f>VLOOKUP(C141,[3]Export!$B:$G,6,0)</f>
        <v/>
      </c>
    </row>
    <row r="142" spans="2:8" x14ac:dyDescent="0.25">
      <c r="B142" s="28">
        <v>1</v>
      </c>
      <c r="C142" s="29">
        <v>787</v>
      </c>
      <c r="D142" s="28" t="s">
        <v>196</v>
      </c>
      <c r="E142" s="37" t="str">
        <f>VLOOKUP(C142,[3]Export!$B:$D,3,0)</f>
        <v/>
      </c>
      <c r="F142" s="37">
        <f>VLOOKUP(C142,[3]Export!$B:$E,4,0)</f>
        <v>16.45</v>
      </c>
      <c r="G142" s="37" t="str">
        <f>VLOOKUP(C142,[3]Export!$B:$F,5,0)</f>
        <v/>
      </c>
      <c r="H142" s="37" t="str">
        <f>VLOOKUP(C142,[3]Export!$B:$G,6,0)</f>
        <v/>
      </c>
    </row>
    <row r="143" spans="2:8" x14ac:dyDescent="0.25">
      <c r="B143" s="28">
        <v>1</v>
      </c>
      <c r="C143" s="29">
        <v>98</v>
      </c>
      <c r="D143" s="28" t="s">
        <v>197</v>
      </c>
      <c r="E143" s="37">
        <f>VLOOKUP(C143,[3]Export!$B:$D,3,0)</f>
        <v>141.68</v>
      </c>
      <c r="F143" s="37">
        <f>VLOOKUP(C143,[3]Export!$B:$E,4,0)</f>
        <v>283.36</v>
      </c>
      <c r="G143" s="37">
        <f>VLOOKUP(C143,[3]Export!$B:$F,5,0)</f>
        <v>1.25</v>
      </c>
      <c r="H143" s="37">
        <f>VLOOKUP(C143,[3]Export!$B:$G,6,0)</f>
        <v>1.25</v>
      </c>
    </row>
    <row r="144" spans="2:8" x14ac:dyDescent="0.25">
      <c r="B144" s="28">
        <v>1</v>
      </c>
      <c r="C144" s="29">
        <v>586</v>
      </c>
      <c r="D144" s="28" t="s">
        <v>199</v>
      </c>
      <c r="E144" s="37">
        <f>VLOOKUP(C144,[3]Export!$B:$D,3,0)</f>
        <v>133.98000000000002</v>
      </c>
      <c r="F144" s="37">
        <f>VLOOKUP(C144,[3]Export!$B:$E,4,0)</f>
        <v>133.98000000000002</v>
      </c>
      <c r="G144" s="37" t="str">
        <f>VLOOKUP(C144,[3]Export!$B:$F,5,0)</f>
        <v/>
      </c>
      <c r="H144" s="37" t="str">
        <f>VLOOKUP(C144,[3]Export!$B:$G,6,0)</f>
        <v/>
      </c>
    </row>
    <row r="145" spans="2:8" x14ac:dyDescent="0.25">
      <c r="B145" s="28">
        <v>1</v>
      </c>
      <c r="C145" s="29">
        <v>223</v>
      </c>
      <c r="D145" s="28" t="s">
        <v>200</v>
      </c>
      <c r="E145" s="37" t="str">
        <f>VLOOKUP(C145,[3]Export!$B:$D,3,0)</f>
        <v/>
      </c>
      <c r="F145" s="37">
        <f>VLOOKUP(C145,[3]Export!$B:$E,4,0)</f>
        <v>133.98000000000002</v>
      </c>
      <c r="G145" s="37" t="str">
        <f>VLOOKUP(C145,[3]Export!$B:$F,5,0)</f>
        <v/>
      </c>
      <c r="H145" s="37" t="str">
        <f>VLOOKUP(C145,[3]Export!$B:$G,6,0)</f>
        <v/>
      </c>
    </row>
    <row r="146" spans="2:8" x14ac:dyDescent="0.25">
      <c r="B146" s="28">
        <v>1</v>
      </c>
      <c r="C146" s="29">
        <v>1180</v>
      </c>
      <c r="D146" s="28" t="s">
        <v>201</v>
      </c>
      <c r="E146" s="37">
        <f>VLOOKUP(C146,[3]Export!$B:$D,3,0)</f>
        <v>7.1054273576010019E-15</v>
      </c>
      <c r="F146" s="37">
        <f>VLOOKUP(C146,[3]Export!$B:$E,4,0)</f>
        <v>209.65</v>
      </c>
      <c r="G146" s="37" t="str">
        <f>VLOOKUP(C146,[3]Export!$B:$F,5,0)</f>
        <v/>
      </c>
      <c r="H146" s="37" t="str">
        <f>VLOOKUP(C146,[3]Export!$B:$G,6,0)</f>
        <v/>
      </c>
    </row>
    <row r="147" spans="2:8" x14ac:dyDescent="0.25">
      <c r="B147" s="28">
        <v>1</v>
      </c>
      <c r="C147" s="29">
        <v>823</v>
      </c>
      <c r="D147" s="28" t="s">
        <v>203</v>
      </c>
      <c r="E147" s="37" t="str">
        <f>VLOOKUP(C147,[3]Export!$B:$D,3,0)</f>
        <v/>
      </c>
      <c r="F147" s="37">
        <f>VLOOKUP(C147,[3]Export!$B:$E,4,0)</f>
        <v>191.68</v>
      </c>
      <c r="G147" s="37" t="str">
        <f>VLOOKUP(C147,[3]Export!$B:$F,5,0)</f>
        <v/>
      </c>
      <c r="H147" s="37" t="str">
        <f>VLOOKUP(C147,[3]Export!$B:$G,6,0)</f>
        <v/>
      </c>
    </row>
    <row r="148" spans="2:8" x14ac:dyDescent="0.25">
      <c r="B148" s="28">
        <v>1</v>
      </c>
      <c r="C148" s="29">
        <v>295</v>
      </c>
      <c r="D148" s="28" t="s">
        <v>321</v>
      </c>
      <c r="E148" s="37">
        <f>VLOOKUP(C148,[3]Export!$B:$D,3,0)</f>
        <v>146.16</v>
      </c>
      <c r="F148" s="37">
        <f>VLOOKUP(C148,[3]Export!$B:$E,4,0)</f>
        <v>610.67999999999995</v>
      </c>
      <c r="G148" s="37" t="str">
        <f>VLOOKUP(C148,[3]Export!$B:$F,5,0)</f>
        <v/>
      </c>
      <c r="H148" s="37" t="str">
        <f>VLOOKUP(C148,[3]Export!$B:$G,6,0)</f>
        <v/>
      </c>
    </row>
    <row r="149" spans="2:8" x14ac:dyDescent="0.25">
      <c r="B149" s="28">
        <v>1</v>
      </c>
      <c r="C149" s="29">
        <v>780</v>
      </c>
      <c r="D149" s="28" t="s">
        <v>322</v>
      </c>
      <c r="E149" s="37">
        <f>VLOOKUP(C149,[3]Export!$B:$D,3,0)</f>
        <v>19908.809999999998</v>
      </c>
      <c r="F149" s="37">
        <f>VLOOKUP(C149,[3]Export!$B:$E,4,0)</f>
        <v>28809.710000000003</v>
      </c>
      <c r="G149" s="37">
        <f>VLOOKUP(C149,[3]Export!$B:$F,5,0)</f>
        <v>3113.75</v>
      </c>
      <c r="H149" s="37">
        <f>VLOOKUP(C149,[3]Export!$B:$G,6,0)</f>
        <v>6573.75</v>
      </c>
    </row>
    <row r="150" spans="2:8" x14ac:dyDescent="0.25">
      <c r="B150" s="28">
        <v>1</v>
      </c>
      <c r="C150" s="29">
        <v>304</v>
      </c>
      <c r="D150" s="28" t="s">
        <v>206</v>
      </c>
      <c r="E150" s="37" t="str">
        <f>VLOOKUP(C150,[3]Export!$B:$D,3,0)</f>
        <v/>
      </c>
      <c r="F150" s="37">
        <f>VLOOKUP(C150,[3]Export!$B:$E,4,0)</f>
        <v>164.5</v>
      </c>
      <c r="G150" s="37" t="str">
        <f>VLOOKUP(C150,[3]Export!$B:$F,5,0)</f>
        <v/>
      </c>
      <c r="H150" s="37" t="str">
        <f>VLOOKUP(C150,[3]Export!$B:$G,6,0)</f>
        <v/>
      </c>
    </row>
    <row r="151" spans="2:8" x14ac:dyDescent="0.25">
      <c r="B151" s="28">
        <v>1</v>
      </c>
      <c r="C151" s="29">
        <v>1181</v>
      </c>
      <c r="D151" s="28" t="s">
        <v>210</v>
      </c>
      <c r="E151" s="37">
        <f>VLOOKUP(C151,[3]Export!$B:$D,3,0)</f>
        <v>10.29</v>
      </c>
      <c r="F151" s="37">
        <f>VLOOKUP(C151,[3]Export!$B:$E,4,0)</f>
        <v>151.97</v>
      </c>
      <c r="G151" s="37" t="str">
        <f>VLOOKUP(C151,[3]Export!$B:$F,5,0)</f>
        <v/>
      </c>
      <c r="H151" s="37" t="str">
        <f>VLOOKUP(C151,[3]Export!$B:$G,6,0)</f>
        <v/>
      </c>
    </row>
    <row r="152" spans="2:8" x14ac:dyDescent="0.25">
      <c r="B152" s="28">
        <v>1</v>
      </c>
      <c r="C152" s="29">
        <v>892</v>
      </c>
      <c r="D152" s="28" t="s">
        <v>212</v>
      </c>
      <c r="E152" s="37" t="str">
        <f>VLOOKUP(C152,[3]Export!$B:$D,3,0)</f>
        <v/>
      </c>
      <c r="F152" s="37" t="str">
        <f>VLOOKUP(C152,[3]Export!$B:$E,4,0)</f>
        <v/>
      </c>
      <c r="G152" s="37" t="str">
        <f>VLOOKUP(C152,[3]Export!$B:$F,5,0)</f>
        <v/>
      </c>
      <c r="H152" s="37" t="str">
        <f>VLOOKUP(C152,[3]Export!$B:$G,6,0)</f>
        <v/>
      </c>
    </row>
    <row r="153" spans="2:8" x14ac:dyDescent="0.25">
      <c r="B153" s="28">
        <v>1</v>
      </c>
      <c r="C153" s="29">
        <v>590</v>
      </c>
      <c r="D153" s="28" t="s">
        <v>215</v>
      </c>
      <c r="E153" s="37">
        <f>VLOOKUP(C153,[3]Export!$B:$D,3,0)</f>
        <v>235.42000000000002</v>
      </c>
      <c r="F153" s="37">
        <f>VLOOKUP(C153,[3]Export!$B:$E,4,0)</f>
        <v>409.13</v>
      </c>
      <c r="G153" s="37">
        <f>VLOOKUP(C153,[3]Export!$B:$F,5,0)</f>
        <v>16.25</v>
      </c>
      <c r="H153" s="37">
        <f>VLOOKUP(C153,[3]Export!$B:$G,6,0)</f>
        <v>30</v>
      </c>
    </row>
    <row r="154" spans="2:8" x14ac:dyDescent="0.25">
      <c r="B154" s="28">
        <v>1</v>
      </c>
      <c r="C154" s="29">
        <v>636</v>
      </c>
      <c r="D154" s="28" t="s">
        <v>323</v>
      </c>
      <c r="E154" s="37" t="str">
        <f>VLOOKUP(C154,[3]Export!$B:$D,3,0)</f>
        <v/>
      </c>
      <c r="F154" s="37">
        <f>VLOOKUP(C154,[3]Export!$B:$E,4,0)</f>
        <v>209.65</v>
      </c>
      <c r="G154" s="37" t="str">
        <f>VLOOKUP(C154,[3]Export!$B:$F,5,0)</f>
        <v/>
      </c>
      <c r="H154" s="37" t="str">
        <f>VLOOKUP(C154,[3]Export!$B:$G,6,0)</f>
        <v/>
      </c>
    </row>
    <row r="155" spans="2:8" x14ac:dyDescent="0.25">
      <c r="B155" s="28">
        <v>1</v>
      </c>
      <c r="C155" s="29">
        <v>184</v>
      </c>
      <c r="D155" s="28" t="s">
        <v>324</v>
      </c>
      <c r="E155" s="37" t="str">
        <f>VLOOKUP(C155,[3]Export!$B:$D,3,0)</f>
        <v/>
      </c>
      <c r="F155" s="37">
        <f>VLOOKUP(C155,[3]Export!$B:$E,4,0)</f>
        <v>129.36000000000001</v>
      </c>
      <c r="G155" s="37" t="str">
        <f>VLOOKUP(C155,[3]Export!$B:$F,5,0)</f>
        <v/>
      </c>
      <c r="H155" s="37" t="str">
        <f>VLOOKUP(C155,[3]Export!$B:$G,6,0)</f>
        <v/>
      </c>
    </row>
    <row r="156" spans="2:8" x14ac:dyDescent="0.25">
      <c r="B156" s="28">
        <v>1</v>
      </c>
      <c r="C156" s="29">
        <v>298</v>
      </c>
      <c r="D156" s="28" t="s">
        <v>219</v>
      </c>
      <c r="E156" s="37">
        <f>VLOOKUP(C156,[3]Export!$B:$D,3,0)</f>
        <v>118.8</v>
      </c>
      <c r="F156" s="37">
        <f>VLOOKUP(C156,[3]Export!$B:$E,4,0)</f>
        <v>825.02</v>
      </c>
      <c r="G156" s="37" t="str">
        <f>VLOOKUP(C156,[3]Export!$B:$F,5,0)</f>
        <v/>
      </c>
      <c r="H156" s="37">
        <f>VLOOKUP(C156,[3]Export!$B:$G,6,0)</f>
        <v>15</v>
      </c>
    </row>
    <row r="157" spans="2:8" x14ac:dyDescent="0.25">
      <c r="B157" s="28">
        <v>1</v>
      </c>
      <c r="C157" s="29">
        <v>300</v>
      </c>
      <c r="D157" s="28" t="s">
        <v>221</v>
      </c>
      <c r="E157" s="37">
        <f>VLOOKUP(C157,[3]Export!$B:$D,3,0)</f>
        <v>131.6</v>
      </c>
      <c r="F157" s="37">
        <f>VLOOKUP(C157,[3]Export!$B:$E,4,0)</f>
        <v>977.5</v>
      </c>
      <c r="G157" s="37" t="str">
        <f>VLOOKUP(C157,[3]Export!$B:$F,5,0)</f>
        <v/>
      </c>
      <c r="H157" s="37" t="str">
        <f>VLOOKUP(C157,[3]Export!$B:$G,6,0)</f>
        <v/>
      </c>
    </row>
    <row r="158" spans="2:8" x14ac:dyDescent="0.25">
      <c r="B158" s="28">
        <v>1</v>
      </c>
      <c r="C158" s="29">
        <v>897</v>
      </c>
      <c r="D158" s="28" t="s">
        <v>222</v>
      </c>
      <c r="E158" s="37" t="str">
        <f>VLOOKUP(C158,[3]Export!$B:$D,3,0)</f>
        <v/>
      </c>
      <c r="F158" s="37">
        <f>VLOOKUP(C158,[3]Export!$B:$E,4,0)</f>
        <v>164.5</v>
      </c>
      <c r="G158" s="37" t="str">
        <f>VLOOKUP(C158,[3]Export!$B:$F,5,0)</f>
        <v/>
      </c>
      <c r="H158" s="37" t="str">
        <f>VLOOKUP(C158,[3]Export!$B:$G,6,0)</f>
        <v/>
      </c>
    </row>
    <row r="159" spans="2:8" x14ac:dyDescent="0.25">
      <c r="B159" s="28">
        <v>1</v>
      </c>
      <c r="C159" s="29">
        <v>433</v>
      </c>
      <c r="D159" s="28" t="s">
        <v>223</v>
      </c>
      <c r="E159" s="37">
        <f>VLOOKUP(C159,[3]Export!$B:$D,3,0)</f>
        <v>0</v>
      </c>
      <c r="F159" s="37">
        <f>VLOOKUP(C159,[3]Export!$B:$E,4,0)</f>
        <v>164.5</v>
      </c>
      <c r="G159" s="37" t="str">
        <f>VLOOKUP(C159,[3]Export!$B:$F,5,0)</f>
        <v/>
      </c>
      <c r="H159" s="37" t="str">
        <f>VLOOKUP(C159,[3]Export!$B:$G,6,0)</f>
        <v/>
      </c>
    </row>
    <row r="160" spans="2:8" x14ac:dyDescent="0.25">
      <c r="B160" s="28">
        <v>1</v>
      </c>
      <c r="C160" s="29">
        <v>826</v>
      </c>
      <c r="D160" s="28" t="s">
        <v>224</v>
      </c>
      <c r="E160" s="37" t="str">
        <f>VLOOKUP(C160,[3]Export!$B:$D,3,0)</f>
        <v/>
      </c>
      <c r="F160" s="37">
        <f>VLOOKUP(C160,[3]Export!$B:$E,4,0)</f>
        <v>310.65999999999997</v>
      </c>
      <c r="G160" s="37" t="str">
        <f>VLOOKUP(C160,[3]Export!$B:$F,5,0)</f>
        <v/>
      </c>
      <c r="H160" s="37" t="str">
        <f>VLOOKUP(C160,[3]Export!$B:$G,6,0)</f>
        <v/>
      </c>
    </row>
    <row r="161" spans="2:8" x14ac:dyDescent="0.25">
      <c r="B161" s="28">
        <v>1</v>
      </c>
      <c r="C161" s="29">
        <v>203</v>
      </c>
      <c r="D161" s="28" t="s">
        <v>226</v>
      </c>
      <c r="E161" s="37">
        <f>VLOOKUP(C161,[3]Export!$B:$D,3,0)</f>
        <v>599.57000000000005</v>
      </c>
      <c r="F161" s="37">
        <f>VLOOKUP(C161,[3]Export!$B:$E,4,0)</f>
        <v>1257.51</v>
      </c>
      <c r="G161" s="37" t="str">
        <f>VLOOKUP(C161,[3]Export!$B:$F,5,0)</f>
        <v/>
      </c>
      <c r="H161" s="37" t="str">
        <f>VLOOKUP(C161,[3]Export!$B:$G,6,0)</f>
        <v/>
      </c>
    </row>
    <row r="162" spans="2:8" x14ac:dyDescent="0.25">
      <c r="B162" s="28">
        <v>1</v>
      </c>
      <c r="C162" s="29">
        <v>204</v>
      </c>
      <c r="D162" s="28" t="s">
        <v>228</v>
      </c>
      <c r="E162" s="37">
        <f>VLOOKUP(C162,[3]Export!$B:$D,3,0)</f>
        <v>7128.0300000000016</v>
      </c>
      <c r="F162" s="37">
        <f>VLOOKUP(C162,[3]Export!$B:$E,4,0)</f>
        <v>10338.090000000002</v>
      </c>
      <c r="G162" s="37">
        <f>VLOOKUP(C162,[3]Export!$B:$F,5,0)</f>
        <v>1110</v>
      </c>
      <c r="H162" s="37">
        <f>VLOOKUP(C162,[3]Export!$B:$G,6,0)</f>
        <v>2371.25</v>
      </c>
    </row>
    <row r="163" spans="2:8" x14ac:dyDescent="0.25">
      <c r="B163" s="28">
        <v>1</v>
      </c>
      <c r="C163" s="29">
        <v>325</v>
      </c>
      <c r="D163" s="28" t="s">
        <v>229</v>
      </c>
      <c r="E163" s="37">
        <f>VLOOKUP(C163,[3]Export!$B:$D,3,0)</f>
        <v>131.6</v>
      </c>
      <c r="F163" s="37">
        <f>VLOOKUP(C163,[3]Export!$B:$E,4,0)</f>
        <v>812.08999999999992</v>
      </c>
      <c r="G163" s="37" t="str">
        <f>VLOOKUP(C163,[3]Export!$B:$F,5,0)</f>
        <v/>
      </c>
      <c r="H163" s="37" t="str">
        <f>VLOOKUP(C163,[3]Export!$B:$G,6,0)</f>
        <v/>
      </c>
    </row>
    <row r="164" spans="2:8" x14ac:dyDescent="0.25">
      <c r="B164" s="28">
        <v>1</v>
      </c>
      <c r="C164" s="29">
        <v>779</v>
      </c>
      <c r="D164" s="28" t="s">
        <v>230</v>
      </c>
      <c r="E164" s="37">
        <f>VLOOKUP(C164,[3]Export!$B:$D,3,0)</f>
        <v>3811.2099999999996</v>
      </c>
      <c r="F164" s="37">
        <f>VLOOKUP(C164,[3]Export!$B:$E,4,0)</f>
        <v>3811.2099999999991</v>
      </c>
      <c r="G164" s="37">
        <f>VLOOKUP(C164,[3]Export!$B:$F,5,0)</f>
        <v>1057.5</v>
      </c>
      <c r="H164" s="37">
        <f>VLOOKUP(C164,[3]Export!$B:$G,6,0)</f>
        <v>1401.25</v>
      </c>
    </row>
    <row r="165" spans="2:8" x14ac:dyDescent="0.25">
      <c r="B165" s="28">
        <v>1</v>
      </c>
      <c r="C165" s="29">
        <v>338</v>
      </c>
      <c r="D165" s="28" t="s">
        <v>231</v>
      </c>
      <c r="E165" s="37">
        <f>VLOOKUP(C165,[3]Export!$B:$D,3,0)</f>
        <v>967.68</v>
      </c>
      <c r="F165" s="37">
        <f>VLOOKUP(C165,[3]Export!$B:$E,4,0)</f>
        <v>967.68</v>
      </c>
      <c r="G165" s="37" t="str">
        <f>VLOOKUP(C165,[3]Export!$B:$F,5,0)</f>
        <v/>
      </c>
      <c r="H165" s="37" t="str">
        <f>VLOOKUP(C165,[3]Export!$B:$G,6,0)</f>
        <v/>
      </c>
    </row>
    <row r="166" spans="2:8" x14ac:dyDescent="0.25">
      <c r="B166" s="28">
        <v>1</v>
      </c>
      <c r="C166" s="29">
        <v>856</v>
      </c>
      <c r="D166" s="28" t="s">
        <v>232</v>
      </c>
      <c r="E166" s="37" t="str">
        <f>VLOOKUP(C166,[3]Export!$B:$D,3,0)</f>
        <v/>
      </c>
      <c r="F166" s="37">
        <f>VLOOKUP(C166,[3]Export!$B:$E,4,0)</f>
        <v>523.74</v>
      </c>
      <c r="G166" s="37" t="str">
        <f>VLOOKUP(C166,[3]Export!$B:$F,5,0)</f>
        <v/>
      </c>
      <c r="H166" s="37" t="str">
        <f>VLOOKUP(C166,[3]Export!$B:$G,6,0)</f>
        <v/>
      </c>
    </row>
    <row r="167" spans="2:8" x14ac:dyDescent="0.25">
      <c r="B167" s="28">
        <v>1</v>
      </c>
      <c r="C167" s="29">
        <v>284</v>
      </c>
      <c r="D167" s="28" t="s">
        <v>233</v>
      </c>
      <c r="E167" s="37">
        <f>VLOOKUP(C167,[3]Export!$B:$D,3,0)</f>
        <v>158.6</v>
      </c>
      <c r="F167" s="37">
        <f>VLOOKUP(C167,[3]Export!$B:$E,4,0)</f>
        <v>158.6</v>
      </c>
      <c r="G167" s="37" t="str">
        <f>VLOOKUP(C167,[3]Export!$B:$F,5,0)</f>
        <v/>
      </c>
      <c r="H167" s="37" t="str">
        <f>VLOOKUP(C167,[3]Export!$B:$G,6,0)</f>
        <v/>
      </c>
    </row>
    <row r="168" spans="2:8" x14ac:dyDescent="0.25">
      <c r="B168" s="28">
        <v>1</v>
      </c>
      <c r="C168" s="29">
        <v>788</v>
      </c>
      <c r="D168" s="28" t="s">
        <v>234</v>
      </c>
      <c r="E168" s="37">
        <f>VLOOKUP(C168,[3]Export!$B:$D,3,0)</f>
        <v>116.62</v>
      </c>
      <c r="F168" s="37">
        <f>VLOOKUP(C168,[3]Export!$B:$E,4,0)</f>
        <v>1171.2399999999998</v>
      </c>
      <c r="G168" s="37" t="str">
        <f>VLOOKUP(C168,[3]Export!$B:$F,5,0)</f>
        <v/>
      </c>
      <c r="H168" s="37" t="str">
        <f>VLOOKUP(C168,[3]Export!$B:$G,6,0)</f>
        <v/>
      </c>
    </row>
    <row r="169" spans="2:8" x14ac:dyDescent="0.25">
      <c r="B169" s="28">
        <v>1</v>
      </c>
      <c r="C169" s="29">
        <v>669</v>
      </c>
      <c r="D169" s="28" t="s">
        <v>235</v>
      </c>
      <c r="E169" s="37">
        <f>VLOOKUP(C169,[3]Export!$B:$D,3,0)</f>
        <v>973.44</v>
      </c>
      <c r="F169" s="37">
        <f>VLOOKUP(C169,[3]Export!$B:$E,4,0)</f>
        <v>973.44</v>
      </c>
      <c r="G169" s="37">
        <f>VLOOKUP(C169,[3]Export!$B:$F,5,0)</f>
        <v>78.75</v>
      </c>
      <c r="H169" s="37">
        <f>VLOOKUP(C169,[3]Export!$B:$G,6,0)</f>
        <v>108.75</v>
      </c>
    </row>
    <row r="170" spans="2:8" x14ac:dyDescent="0.25">
      <c r="B170" s="28">
        <v>1</v>
      </c>
      <c r="C170" s="29">
        <v>326</v>
      </c>
      <c r="D170" s="28" t="s">
        <v>236</v>
      </c>
      <c r="E170" s="37">
        <f>VLOOKUP(C170,[3]Export!$B:$D,3,0)</f>
        <v>120.83999999999999</v>
      </c>
      <c r="F170" s="37">
        <f>VLOOKUP(C170,[3]Export!$B:$E,4,0)</f>
        <v>120.83999999999999</v>
      </c>
      <c r="G170" s="37">
        <f>VLOOKUP(C170,[3]Export!$B:$F,5,0)</f>
        <v>17.5</v>
      </c>
      <c r="H170" s="37">
        <f>VLOOKUP(C170,[3]Export!$B:$G,6,0)</f>
        <v>17.5</v>
      </c>
    </row>
    <row r="171" spans="2:8" x14ac:dyDescent="0.25">
      <c r="B171" s="28">
        <v>1</v>
      </c>
      <c r="C171" s="29">
        <v>795</v>
      </c>
      <c r="D171" s="28" t="s">
        <v>326</v>
      </c>
      <c r="E171" s="37">
        <f>VLOOKUP(C171,[3]Export!$B:$D,3,0)</f>
        <v>164.5</v>
      </c>
      <c r="F171" s="37" t="str">
        <f>VLOOKUP(C171,[3]Export!$B:$E,4,0)</f>
        <v/>
      </c>
      <c r="G171" s="37">
        <f>VLOOKUP(C171,[3]Export!$B:$F,5,0)</f>
        <v>12.5</v>
      </c>
      <c r="H171" s="37" t="str">
        <f>VLOOKUP(C171,[3]Export!$B:$G,6,0)</f>
        <v/>
      </c>
    </row>
    <row r="172" spans="2:8" x14ac:dyDescent="0.25">
      <c r="B172" s="28">
        <v>1</v>
      </c>
      <c r="C172" s="29">
        <v>944</v>
      </c>
      <c r="D172" s="28" t="s">
        <v>238</v>
      </c>
      <c r="E172" s="37" t="str">
        <f>VLOOKUP(C172,[3]Export!$B:$D,3,0)</f>
        <v/>
      </c>
      <c r="F172" s="37">
        <f>VLOOKUP(C172,[3]Export!$B:$E,4,0)</f>
        <v>521.13</v>
      </c>
      <c r="G172" s="37" t="str">
        <f>VLOOKUP(C172,[3]Export!$B:$F,5,0)</f>
        <v/>
      </c>
      <c r="H172" s="37" t="str">
        <f>VLOOKUP(C172,[3]Export!$B:$G,6,0)</f>
        <v/>
      </c>
    </row>
    <row r="173" spans="2:8" x14ac:dyDescent="0.25">
      <c r="B173" s="28">
        <v>1</v>
      </c>
      <c r="C173" s="29">
        <v>434</v>
      </c>
      <c r="D173" s="28" t="s">
        <v>240</v>
      </c>
      <c r="E173" s="37">
        <f>VLOOKUP(C173,[3]Export!$B:$D,3,0)</f>
        <v>209.65</v>
      </c>
      <c r="F173" s="37">
        <f>VLOOKUP(C173,[3]Export!$B:$E,4,0)</f>
        <v>1046.29</v>
      </c>
      <c r="G173" s="37" t="str">
        <f>VLOOKUP(C173,[3]Export!$B:$F,5,0)</f>
        <v/>
      </c>
      <c r="H173" s="37" t="str">
        <f>VLOOKUP(C173,[3]Export!$B:$G,6,0)</f>
        <v/>
      </c>
    </row>
    <row r="174" spans="2:8" x14ac:dyDescent="0.25">
      <c r="B174" s="28">
        <v>1</v>
      </c>
      <c r="C174" s="29">
        <v>828</v>
      </c>
      <c r="D174" s="28" t="s">
        <v>242</v>
      </c>
      <c r="E174" s="37" t="str">
        <f>VLOOKUP(C174,[3]Export!$B:$D,3,0)</f>
        <v/>
      </c>
      <c r="F174" s="37">
        <f>VLOOKUP(C174,[3]Export!$B:$E,4,0)</f>
        <v>115.14999999999999</v>
      </c>
      <c r="G174" s="37" t="str">
        <f>VLOOKUP(C174,[3]Export!$B:$F,5,0)</f>
        <v/>
      </c>
      <c r="H174" s="37" t="str">
        <f>VLOOKUP(C174,[3]Export!$B:$G,6,0)</f>
        <v/>
      </c>
    </row>
    <row r="175" spans="2:8" x14ac:dyDescent="0.25">
      <c r="B175" s="28">
        <v>1</v>
      </c>
      <c r="C175" s="29">
        <v>373</v>
      </c>
      <c r="D175" s="28" t="s">
        <v>243</v>
      </c>
      <c r="E175" s="37" t="str">
        <f>VLOOKUP(C175,[3]Export!$B:$D,3,0)</f>
        <v/>
      </c>
      <c r="F175" s="37">
        <f>VLOOKUP(C175,[3]Export!$B:$E,4,0)</f>
        <v>164.5</v>
      </c>
      <c r="G175" s="37" t="str">
        <f>VLOOKUP(C175,[3]Export!$B:$F,5,0)</f>
        <v/>
      </c>
      <c r="H175" s="37" t="str">
        <f>VLOOKUP(C175,[3]Export!$B:$G,6,0)</f>
        <v/>
      </c>
    </row>
    <row r="176" spans="2:8" x14ac:dyDescent="0.25">
      <c r="B176" s="28">
        <v>1</v>
      </c>
      <c r="C176" s="29">
        <v>302</v>
      </c>
      <c r="D176" s="28" t="s">
        <v>244</v>
      </c>
      <c r="E176" s="37">
        <f>VLOOKUP(C176,[3]Export!$B:$D,3,0)</f>
        <v>377.76</v>
      </c>
      <c r="F176" s="37">
        <f>VLOOKUP(C176,[3]Export!$B:$E,4,0)</f>
        <v>377.76</v>
      </c>
      <c r="G176" s="37" t="str">
        <f>VLOOKUP(C176,[3]Export!$B:$F,5,0)</f>
        <v/>
      </c>
      <c r="H176" s="37" t="str">
        <f>VLOOKUP(C176,[3]Export!$B:$G,6,0)</f>
        <v/>
      </c>
    </row>
    <row r="177" spans="2:8" x14ac:dyDescent="0.25">
      <c r="B177" s="28">
        <v>1</v>
      </c>
      <c r="C177" s="29">
        <v>890</v>
      </c>
      <c r="D177" s="28" t="s">
        <v>245</v>
      </c>
      <c r="E177" s="37" t="str">
        <f>VLOOKUP(C177,[3]Export!$B:$D,3,0)</f>
        <v/>
      </c>
      <c r="F177" s="37" t="str">
        <f>VLOOKUP(C177,[3]Export!$B:$E,4,0)</f>
        <v/>
      </c>
      <c r="G177" s="37" t="str">
        <f>VLOOKUP(C177,[3]Export!$B:$F,5,0)</f>
        <v/>
      </c>
      <c r="H177" s="37" t="str">
        <f>VLOOKUP(C177,[3]Export!$B:$G,6,0)</f>
        <v/>
      </c>
    </row>
    <row r="178" spans="2:8" x14ac:dyDescent="0.25">
      <c r="B178" s="28">
        <v>1</v>
      </c>
      <c r="C178" s="29">
        <v>371</v>
      </c>
      <c r="D178" s="28" t="s">
        <v>246</v>
      </c>
      <c r="E178" s="37">
        <f>VLOOKUP(C178,[3]Export!$B:$D,3,0)</f>
        <v>0</v>
      </c>
      <c r="F178" s="37">
        <f>VLOOKUP(C178,[3]Export!$B:$E,4,0)</f>
        <v>164.5</v>
      </c>
      <c r="G178" s="37" t="str">
        <f>VLOOKUP(C178,[3]Export!$B:$F,5,0)</f>
        <v/>
      </c>
      <c r="H178" s="37" t="str">
        <f>VLOOKUP(C178,[3]Export!$B:$G,6,0)</f>
        <v/>
      </c>
    </row>
    <row r="179" spans="2:8" x14ac:dyDescent="0.25">
      <c r="B179" s="28">
        <v>1</v>
      </c>
      <c r="C179" s="29">
        <v>687</v>
      </c>
      <c r="D179" s="28" t="s">
        <v>327</v>
      </c>
      <c r="E179" s="37">
        <f>VLOOKUP(C179,[3]Export!$B:$D,3,0)</f>
        <v>398.31000000000006</v>
      </c>
      <c r="F179" s="37">
        <f>VLOOKUP(C179,[3]Export!$B:$E,4,0)</f>
        <v>1780.12</v>
      </c>
      <c r="G179" s="37">
        <f>VLOOKUP(C179,[3]Export!$B:$F,5,0)</f>
        <v>45</v>
      </c>
      <c r="H179" s="37">
        <f>VLOOKUP(C179,[3]Export!$B:$G,6,0)</f>
        <v>88.75</v>
      </c>
    </row>
    <row r="180" spans="2:8" x14ac:dyDescent="0.25">
      <c r="B180" s="28">
        <v>1</v>
      </c>
      <c r="C180" s="29">
        <v>428</v>
      </c>
      <c r="D180" s="28" t="s">
        <v>248</v>
      </c>
      <c r="E180" s="37" t="str">
        <f>VLOOKUP(C180,[3]Export!$B:$D,3,0)</f>
        <v/>
      </c>
      <c r="F180" s="37">
        <f>VLOOKUP(C180,[3]Export!$B:$E,4,0)</f>
        <v>164.5</v>
      </c>
      <c r="G180" s="37" t="str">
        <f>VLOOKUP(C180,[3]Export!$B:$F,5,0)</f>
        <v/>
      </c>
      <c r="H180" s="37" t="str">
        <f>VLOOKUP(C180,[3]Export!$B:$G,6,0)</f>
        <v/>
      </c>
    </row>
    <row r="181" spans="2:8" x14ac:dyDescent="0.25">
      <c r="B181" s="28">
        <v>1</v>
      </c>
      <c r="C181" s="29">
        <v>229</v>
      </c>
      <c r="D181" s="28" t="s">
        <v>250</v>
      </c>
      <c r="E181" s="37" t="str">
        <f>VLOOKUP(C181,[3]Export!$B:$D,3,0)</f>
        <v/>
      </c>
      <c r="F181" s="37">
        <f>VLOOKUP(C181,[3]Export!$B:$E,4,0)</f>
        <v>426.07000000000005</v>
      </c>
      <c r="G181" s="37" t="str">
        <f>VLOOKUP(C181,[3]Export!$B:$F,5,0)</f>
        <v/>
      </c>
      <c r="H181" s="37">
        <f>VLOOKUP(C181,[3]Export!$B:$G,6,0)</f>
        <v>6.25</v>
      </c>
    </row>
    <row r="182" spans="2:8" x14ac:dyDescent="0.25">
      <c r="B182" s="28">
        <v>1</v>
      </c>
      <c r="C182" s="29">
        <v>1170</v>
      </c>
      <c r="D182" s="28" t="s">
        <v>251</v>
      </c>
      <c r="E182" s="37" t="str">
        <f>VLOOKUP(C182,[3]Export!$B:$D,3,0)</f>
        <v/>
      </c>
      <c r="F182" s="37">
        <f>VLOOKUP(C182,[3]Export!$B:$E,4,0)</f>
        <v>458.52</v>
      </c>
      <c r="G182" s="37" t="str">
        <f>VLOOKUP(C182,[3]Export!$B:$F,5,0)</f>
        <v/>
      </c>
      <c r="H182" s="37" t="str">
        <f>VLOOKUP(C182,[3]Export!$B:$G,6,0)</f>
        <v/>
      </c>
    </row>
    <row r="183" spans="2:8" x14ac:dyDescent="0.25">
      <c r="B183" s="28">
        <v>1</v>
      </c>
      <c r="C183" s="29">
        <v>898</v>
      </c>
      <c r="D183" s="28" t="s">
        <v>252</v>
      </c>
      <c r="E183" s="37">
        <f>VLOOKUP(C183,[3]Export!$B:$D,3,0)</f>
        <v>679.77</v>
      </c>
      <c r="F183" s="37">
        <f>VLOOKUP(C183,[3]Export!$B:$E,4,0)</f>
        <v>1555.29</v>
      </c>
      <c r="G183" s="37" t="str">
        <f>VLOOKUP(C183,[3]Export!$B:$F,5,0)</f>
        <v/>
      </c>
      <c r="H183" s="37" t="str">
        <f>VLOOKUP(C183,[3]Export!$B:$G,6,0)</f>
        <v/>
      </c>
    </row>
    <row r="184" spans="2:8" x14ac:dyDescent="0.25">
      <c r="B184" s="28">
        <v>1</v>
      </c>
      <c r="C184" s="29">
        <v>1243</v>
      </c>
      <c r="D184" s="28" t="s">
        <v>328</v>
      </c>
      <c r="E184" s="37">
        <f>VLOOKUP(C184,[3]Export!$B:$D,3,0)</f>
        <v>287.52</v>
      </c>
      <c r="F184" s="37">
        <f>VLOOKUP(C184,[3]Export!$B:$E,4,0)</f>
        <v>287.52</v>
      </c>
      <c r="G184" s="37">
        <f>VLOOKUP(C184,[3]Export!$B:$F,5,0)</f>
        <v>117.5</v>
      </c>
      <c r="H184" s="37">
        <f>VLOOKUP(C184,[3]Export!$B:$G,6,0)</f>
        <v>258.75</v>
      </c>
    </row>
    <row r="185" spans="2:8" x14ac:dyDescent="0.25">
      <c r="B185" s="28">
        <v>1</v>
      </c>
      <c r="C185" s="29">
        <v>357</v>
      </c>
      <c r="D185" s="28" t="s">
        <v>256</v>
      </c>
      <c r="E185" s="37" t="str">
        <f>VLOOKUP(C185,[3]Export!$B:$D,3,0)</f>
        <v/>
      </c>
      <c r="F185" s="37">
        <f>VLOOKUP(C185,[3]Export!$B:$E,4,0)</f>
        <v>1452.22</v>
      </c>
      <c r="G185" s="37" t="str">
        <f>VLOOKUP(C185,[3]Export!$B:$F,5,0)</f>
        <v/>
      </c>
      <c r="H185" s="37" t="str">
        <f>VLOOKUP(C185,[3]Export!$B:$G,6,0)</f>
        <v/>
      </c>
    </row>
    <row r="186" spans="2:8" x14ac:dyDescent="0.25">
      <c r="B186" s="28">
        <v>1</v>
      </c>
      <c r="C186" s="29">
        <v>891</v>
      </c>
      <c r="D186" s="28" t="s">
        <v>257</v>
      </c>
      <c r="E186" s="37" t="str">
        <f>VLOOKUP(C186,[3]Export!$B:$D,3,0)</f>
        <v/>
      </c>
      <c r="F186" s="37">
        <f>VLOOKUP(C186,[3]Export!$B:$E,4,0)</f>
        <v>148.05000000000001</v>
      </c>
      <c r="G186" s="37" t="str">
        <f>VLOOKUP(C186,[3]Export!$B:$F,5,0)</f>
        <v/>
      </c>
      <c r="H186" s="37" t="str">
        <f>VLOOKUP(C186,[3]Export!$B:$G,6,0)</f>
        <v/>
      </c>
    </row>
    <row r="187" spans="2:8" x14ac:dyDescent="0.25">
      <c r="B187" s="28">
        <v>1</v>
      </c>
      <c r="C187" s="29">
        <v>285</v>
      </c>
      <c r="D187" s="28" t="s">
        <v>258</v>
      </c>
      <c r="E187" s="37">
        <f>VLOOKUP(C187,[3]Export!$B:$D,3,0)</f>
        <v>133.98000000000002</v>
      </c>
      <c r="F187" s="37">
        <f>VLOOKUP(C187,[3]Export!$B:$E,4,0)</f>
        <v>304.78000000000003</v>
      </c>
      <c r="G187" s="37" t="str">
        <f>VLOOKUP(C187,[3]Export!$B:$F,5,0)</f>
        <v/>
      </c>
      <c r="H187" s="37" t="str">
        <f>VLOOKUP(C187,[3]Export!$B:$G,6,0)</f>
        <v/>
      </c>
    </row>
    <row r="188" spans="2:8" x14ac:dyDescent="0.25">
      <c r="B188" s="28">
        <v>1</v>
      </c>
      <c r="C188" s="29">
        <v>1352</v>
      </c>
      <c r="D188" s="28" t="s">
        <v>259</v>
      </c>
      <c r="E188" s="37">
        <f>VLOOKUP(C188,[3]Export!$B:$D,3,0)</f>
        <v>114.56</v>
      </c>
      <c r="F188" s="37">
        <f>VLOOKUP(C188,[3]Export!$B:$E,4,0)</f>
        <v>494.08</v>
      </c>
      <c r="G188" s="37">
        <f>VLOOKUP(C188,[3]Export!$B:$F,5,0)</f>
        <v>10</v>
      </c>
      <c r="H188" s="37">
        <f>VLOOKUP(C188,[3]Export!$B:$G,6,0)</f>
        <v>28.75</v>
      </c>
    </row>
    <row r="189" spans="2:8" x14ac:dyDescent="0.25">
      <c r="B189" s="28">
        <v>1</v>
      </c>
      <c r="C189" s="29">
        <v>391</v>
      </c>
      <c r="D189" s="28" t="s">
        <v>260</v>
      </c>
      <c r="E189" s="37" t="str">
        <f>VLOOKUP(C189,[3]Export!$B:$D,3,0)</f>
        <v/>
      </c>
      <c r="F189" s="37">
        <f>VLOOKUP(C189,[3]Export!$B:$E,4,0)</f>
        <v>203.66</v>
      </c>
      <c r="G189" s="37" t="str">
        <f>VLOOKUP(C189,[3]Export!$B:$F,5,0)</f>
        <v/>
      </c>
      <c r="H189" s="37" t="str">
        <f>VLOOKUP(C189,[3]Export!$B:$G,6,0)</f>
        <v/>
      </c>
    </row>
    <row r="190" spans="2:8" x14ac:dyDescent="0.25">
      <c r="B190" s="28">
        <v>1</v>
      </c>
      <c r="C190" s="29">
        <v>686</v>
      </c>
      <c r="D190" s="28" t="s">
        <v>261</v>
      </c>
      <c r="E190" s="37">
        <f>VLOOKUP(C190,[3]Export!$B:$D,3,0)</f>
        <v>6481.0700000000015</v>
      </c>
      <c r="F190" s="37">
        <f>VLOOKUP(C190,[3]Export!$B:$E,4,0)</f>
        <v>8617.0999999999985</v>
      </c>
      <c r="G190" s="37">
        <f>VLOOKUP(C190,[3]Export!$B:$F,5,0)</f>
        <v>251.25</v>
      </c>
      <c r="H190" s="37">
        <f>VLOOKUP(C190,[3]Export!$B:$G,6,0)</f>
        <v>305</v>
      </c>
    </row>
    <row r="191" spans="2:8" x14ac:dyDescent="0.25">
      <c r="B191" s="28">
        <v>1</v>
      </c>
      <c r="C191" s="29">
        <v>245</v>
      </c>
      <c r="D191" s="28" t="s">
        <v>262</v>
      </c>
      <c r="E191" s="37">
        <f>VLOOKUP(C191,[3]Export!$B:$D,3,0)</f>
        <v>229.71</v>
      </c>
      <c r="F191" s="37">
        <f>VLOOKUP(C191,[3]Export!$B:$E,4,0)</f>
        <v>2106.4</v>
      </c>
      <c r="G191" s="37">
        <f>VLOOKUP(C191,[3]Export!$B:$F,5,0)</f>
        <v>2.5</v>
      </c>
      <c r="H191" s="37">
        <f>VLOOKUP(C191,[3]Export!$B:$G,6,0)</f>
        <v>2.5</v>
      </c>
    </row>
    <row r="192" spans="2:8" x14ac:dyDescent="0.25">
      <c r="B192" s="28">
        <v>1</v>
      </c>
      <c r="C192" s="29">
        <v>355</v>
      </c>
      <c r="D192" s="28" t="s">
        <v>263</v>
      </c>
      <c r="E192" s="37">
        <f>VLOOKUP(C192,[3]Export!$B:$D,3,0)</f>
        <v>121.79999999999998</v>
      </c>
      <c r="F192" s="37">
        <f>VLOOKUP(C192,[3]Export!$B:$E,4,0)</f>
        <v>121.79999999999998</v>
      </c>
      <c r="G192" s="37" t="str">
        <f>VLOOKUP(C192,[3]Export!$B:$F,5,0)</f>
        <v/>
      </c>
      <c r="H192" s="37" t="str">
        <f>VLOOKUP(C192,[3]Export!$B:$G,6,0)</f>
        <v/>
      </c>
    </row>
    <row r="193" spans="2:8" x14ac:dyDescent="0.25">
      <c r="B193" s="28">
        <v>1</v>
      </c>
      <c r="C193" s="29">
        <v>3861</v>
      </c>
      <c r="D193" s="28" t="s">
        <v>329</v>
      </c>
      <c r="E193" s="37" t="str">
        <f>VLOOKUP(C193,[3]Export!$B:$D,3,0)</f>
        <v/>
      </c>
      <c r="F193" s="37" t="str">
        <f>VLOOKUP(C193,[3]Export!$B:$E,4,0)</f>
        <v/>
      </c>
      <c r="G193" s="37" t="str">
        <f>VLOOKUP(C193,[3]Export!$B:$F,5,0)</f>
        <v/>
      </c>
      <c r="H193" s="37" t="str">
        <f>VLOOKUP(C193,[3]Export!$B:$G,6,0)</f>
        <v/>
      </c>
    </row>
    <row r="194" spans="2:8" x14ac:dyDescent="0.25">
      <c r="B194" s="28">
        <v>1</v>
      </c>
      <c r="C194" s="29">
        <v>1049</v>
      </c>
      <c r="D194" s="28" t="s">
        <v>267</v>
      </c>
      <c r="E194" s="37">
        <f>VLOOKUP(C194,[3]Export!$B:$D,3,0)</f>
        <v>795.62</v>
      </c>
      <c r="F194" s="37">
        <f>VLOOKUP(C194,[3]Export!$B:$E,4,0)</f>
        <v>1586.3</v>
      </c>
      <c r="G194" s="37">
        <f>VLOOKUP(C194,[3]Export!$B:$F,5,0)</f>
        <v>27.5</v>
      </c>
      <c r="H194" s="37">
        <f>VLOOKUP(C194,[3]Export!$B:$G,6,0)</f>
        <v>185</v>
      </c>
    </row>
    <row r="195" spans="2:8" x14ac:dyDescent="0.25">
      <c r="B195" s="28">
        <v>1</v>
      </c>
      <c r="C195" s="29">
        <v>599</v>
      </c>
      <c r="D195" s="28" t="s">
        <v>268</v>
      </c>
      <c r="E195" s="37" t="str">
        <f>VLOOKUP(C195,[3]Export!$B:$D,3,0)</f>
        <v/>
      </c>
      <c r="F195" s="37">
        <f>VLOOKUP(C195,[3]Export!$B:$E,4,0)</f>
        <v>201.49</v>
      </c>
      <c r="G195" s="37" t="str">
        <f>VLOOKUP(C195,[3]Export!$B:$F,5,0)</f>
        <v/>
      </c>
      <c r="H195" s="37" t="str">
        <f>VLOOKUP(C195,[3]Export!$B:$G,6,0)</f>
        <v/>
      </c>
    </row>
    <row r="196" spans="2:8" x14ac:dyDescent="0.25">
      <c r="B196" s="28">
        <v>1</v>
      </c>
      <c r="C196" s="29">
        <v>436</v>
      </c>
      <c r="D196" s="28" t="s">
        <v>269</v>
      </c>
      <c r="E196" s="37">
        <f>VLOOKUP(C196,[3]Export!$B:$D,3,0)</f>
        <v>281.52999999999997</v>
      </c>
      <c r="F196" s="37">
        <f>VLOOKUP(C196,[3]Export!$B:$E,4,0)</f>
        <v>281.52999999999997</v>
      </c>
      <c r="G196" s="37">
        <f>VLOOKUP(C196,[3]Export!$B:$F,5,0)</f>
        <v>51.25</v>
      </c>
      <c r="H196" s="37">
        <f>VLOOKUP(C196,[3]Export!$B:$G,6,0)</f>
        <v>73.75</v>
      </c>
    </row>
    <row r="197" spans="2:8" x14ac:dyDescent="0.25">
      <c r="B197" s="28">
        <v>1</v>
      </c>
      <c r="C197" s="29">
        <v>372</v>
      </c>
      <c r="D197" s="28" t="s">
        <v>270</v>
      </c>
      <c r="E197" s="37" t="str">
        <f>VLOOKUP(C197,[3]Export!$B:$D,3,0)</f>
        <v/>
      </c>
      <c r="F197" s="37" t="str">
        <f>VLOOKUP(C197,[3]Export!$B:$E,4,0)</f>
        <v/>
      </c>
      <c r="G197" s="37" t="str">
        <f>VLOOKUP(C197,[3]Export!$B:$F,5,0)</f>
        <v/>
      </c>
      <c r="H197" s="37" t="str">
        <f>VLOOKUP(C197,[3]Export!$B:$G,6,0)</f>
        <v/>
      </c>
    </row>
    <row r="198" spans="2:8" x14ac:dyDescent="0.25">
      <c r="B198" s="28">
        <v>1</v>
      </c>
      <c r="C198" s="29">
        <v>253</v>
      </c>
      <c r="D198" s="28" t="s">
        <v>271</v>
      </c>
      <c r="E198" s="37">
        <f>VLOOKUP(C198,[3]Export!$B:$D,3,0)</f>
        <v>6824.829999999999</v>
      </c>
      <c r="F198" s="37">
        <f>VLOOKUP(C198,[3]Export!$B:$E,4,0)</f>
        <v>9153.5400000000009</v>
      </c>
      <c r="G198" s="37">
        <f>VLOOKUP(C198,[3]Export!$B:$F,5,0)</f>
        <v>1190</v>
      </c>
      <c r="H198" s="37">
        <f>VLOOKUP(C198,[3]Export!$B:$G,6,0)</f>
        <v>1842.5</v>
      </c>
    </row>
    <row r="199" spans="2:8" x14ac:dyDescent="0.25">
      <c r="B199" s="28">
        <v>1</v>
      </c>
      <c r="C199" s="29">
        <v>1658</v>
      </c>
      <c r="D199" s="28" t="s">
        <v>331</v>
      </c>
      <c r="E199" s="37" t="str">
        <f>VLOOKUP(C199,[3]Export!$B:$D,3,0)</f>
        <v/>
      </c>
      <c r="F199" s="37">
        <f>VLOOKUP(C199,[3]Export!$B:$E,4,0)</f>
        <v>1067.6500000000003</v>
      </c>
      <c r="G199" s="37" t="str">
        <f>VLOOKUP(C199,[3]Export!$B:$F,5,0)</f>
        <v/>
      </c>
      <c r="H199" s="37" t="str">
        <f>VLOOKUP(C199,[3]Export!$B:$G,6,0)</f>
        <v/>
      </c>
    </row>
    <row r="200" spans="2:8" x14ac:dyDescent="0.25">
      <c r="B200" s="28">
        <v>1</v>
      </c>
      <c r="C200" s="29">
        <v>1221</v>
      </c>
      <c r="D200" s="28" t="s">
        <v>332</v>
      </c>
      <c r="E200" s="37" t="str">
        <f>VLOOKUP(C200,[3]Export!$B:$D,3,0)</f>
        <v/>
      </c>
      <c r="F200" s="37">
        <f>VLOOKUP(C200,[3]Export!$B:$E,4,0)</f>
        <v>33.659999999999997</v>
      </c>
      <c r="G200" s="37" t="str">
        <f>VLOOKUP(C200,[3]Export!$B:$F,5,0)</f>
        <v/>
      </c>
      <c r="H200" s="37" t="str">
        <f>VLOOKUP(C200,[3]Export!$B:$G,6,0)</f>
        <v/>
      </c>
    </row>
    <row r="201" spans="2:8" x14ac:dyDescent="0.25">
      <c r="B201" s="28">
        <v>1</v>
      </c>
      <c r="C201" s="29">
        <v>224</v>
      </c>
      <c r="D201" s="28" t="s">
        <v>333</v>
      </c>
      <c r="E201" s="37" t="str">
        <f>VLOOKUP(C201,[3]Export!$B:$D,3,0)</f>
        <v/>
      </c>
      <c r="F201" s="37">
        <f>VLOOKUP(C201,[3]Export!$B:$E,4,0)</f>
        <v>661.17000000000007</v>
      </c>
      <c r="G201" s="37" t="str">
        <f>VLOOKUP(C201,[3]Export!$B:$F,5,0)</f>
        <v/>
      </c>
      <c r="H201" s="37">
        <f>VLOOKUP(C201,[3]Export!$B:$G,6,0)</f>
        <v>62.499999999999993</v>
      </c>
    </row>
    <row r="202" spans="2:8" x14ac:dyDescent="0.25">
      <c r="B202" s="28">
        <v>1</v>
      </c>
      <c r="C202" s="29">
        <v>670</v>
      </c>
      <c r="D202" s="28" t="s">
        <v>278</v>
      </c>
      <c r="E202" s="37">
        <f>VLOOKUP(C202,[3]Export!$B:$D,3,0)</f>
        <v>158.6</v>
      </c>
      <c r="F202" s="37">
        <f>VLOOKUP(C202,[3]Export!$B:$E,4,0)</f>
        <v>374.24</v>
      </c>
      <c r="G202" s="37" t="str">
        <f>VLOOKUP(C202,[3]Export!$B:$F,5,0)</f>
        <v/>
      </c>
      <c r="H202" s="37" t="str">
        <f>VLOOKUP(C202,[3]Export!$B:$G,6,0)</f>
        <v/>
      </c>
    </row>
    <row r="203" spans="2:8" x14ac:dyDescent="0.25">
      <c r="B203" s="28">
        <v>1</v>
      </c>
      <c r="C203" s="29">
        <v>789</v>
      </c>
      <c r="D203" s="28" t="s">
        <v>280</v>
      </c>
      <c r="E203" s="37" t="str">
        <f>VLOOKUP(C203,[3]Export!$B:$D,3,0)</f>
        <v/>
      </c>
      <c r="F203" s="37">
        <f>VLOOKUP(C203,[3]Export!$B:$E,4,0)</f>
        <v>7686.36</v>
      </c>
      <c r="G203" s="37" t="str">
        <f>VLOOKUP(C203,[3]Export!$B:$F,5,0)</f>
        <v/>
      </c>
      <c r="H203" s="37" t="str">
        <f>VLOOKUP(C203,[3]Export!$B:$G,6,0)</f>
        <v/>
      </c>
    </row>
    <row r="204" spans="2:8" x14ac:dyDescent="0.25">
      <c r="B204" s="28">
        <v>1</v>
      </c>
      <c r="C204" s="29">
        <v>228</v>
      </c>
      <c r="D204" s="28" t="s">
        <v>281</v>
      </c>
      <c r="E204" s="37" t="str">
        <f>VLOOKUP(C204,[3]Export!$B:$D,3,0)</f>
        <v/>
      </c>
      <c r="F204" s="37">
        <f>VLOOKUP(C204,[3]Export!$B:$E,4,0)</f>
        <v>49.35</v>
      </c>
      <c r="G204" s="37" t="str">
        <f>VLOOKUP(C204,[3]Export!$B:$F,5,0)</f>
        <v/>
      </c>
      <c r="H204" s="37" t="str">
        <f>VLOOKUP(C204,[3]Export!$B:$G,6,0)</f>
        <v/>
      </c>
    </row>
    <row r="205" spans="2:8" x14ac:dyDescent="0.25">
      <c r="B205" s="28">
        <v>1</v>
      </c>
      <c r="C205" s="29">
        <v>100</v>
      </c>
      <c r="D205" s="28" t="s">
        <v>282</v>
      </c>
      <c r="E205" s="37">
        <f>VLOOKUP(C205,[3]Export!$B:$D,3,0)</f>
        <v>158.34</v>
      </c>
      <c r="F205" s="37">
        <f>VLOOKUP(C205,[3]Export!$B:$E,4,0)</f>
        <v>460.77</v>
      </c>
      <c r="G205" s="37" t="str">
        <f>VLOOKUP(C205,[3]Export!$B:$F,5,0)</f>
        <v/>
      </c>
      <c r="H205" s="37">
        <f>VLOOKUP(C205,[3]Export!$B:$G,6,0)</f>
        <v>7.5</v>
      </c>
    </row>
    <row r="206" spans="2:8" x14ac:dyDescent="0.25">
      <c r="B206" s="28">
        <v>1</v>
      </c>
      <c r="C206" s="29">
        <v>339</v>
      </c>
      <c r="D206" s="28" t="s">
        <v>283</v>
      </c>
      <c r="E206" s="37" t="str">
        <f>VLOOKUP(C206,[3]Export!$B:$D,3,0)</f>
        <v/>
      </c>
      <c r="F206" s="37">
        <f>VLOOKUP(C206,[3]Export!$B:$E,4,0)</f>
        <v>164.5</v>
      </c>
      <c r="G206" s="37">
        <f>VLOOKUP(C206,[3]Export!$B:$F,5,0)</f>
        <v>-177.5</v>
      </c>
      <c r="H206" s="37" t="str">
        <f>VLOOKUP(C206,[3]Export!$B:$G,6,0)</f>
        <v/>
      </c>
    </row>
    <row r="207" spans="2:8" x14ac:dyDescent="0.25">
      <c r="B207" s="28">
        <v>1</v>
      </c>
      <c r="C207" s="29">
        <v>899</v>
      </c>
      <c r="D207" s="28" t="s">
        <v>285</v>
      </c>
      <c r="E207" s="37">
        <f>VLOOKUP(C207,[3]Export!$B:$D,3,0)</f>
        <v>164.5</v>
      </c>
      <c r="F207" s="37">
        <f>VLOOKUP(C207,[3]Export!$B:$E,4,0)</f>
        <v>164.5</v>
      </c>
      <c r="G207" s="37" t="str">
        <f>VLOOKUP(C207,[3]Export!$B:$F,5,0)</f>
        <v/>
      </c>
      <c r="H207" s="37" t="str">
        <f>VLOOKUP(C207,[3]Export!$B:$G,6,0)</f>
        <v/>
      </c>
    </row>
    <row r="208" spans="2:8" x14ac:dyDescent="0.25">
      <c r="B208" s="28">
        <v>1</v>
      </c>
      <c r="C208" s="29">
        <v>790</v>
      </c>
      <c r="D208" s="28" t="s">
        <v>287</v>
      </c>
      <c r="E208" s="37">
        <f>VLOOKUP(C208,[3]Export!$B:$D,3,0)</f>
        <v>16.45</v>
      </c>
      <c r="F208" s="37">
        <f>VLOOKUP(C208,[3]Export!$B:$E,4,0)</f>
        <v>279.06</v>
      </c>
      <c r="G208" s="37" t="str">
        <f>VLOOKUP(C208,[3]Export!$B:$F,5,0)</f>
        <v/>
      </c>
      <c r="H208" s="37" t="str">
        <f>VLOOKUP(C208,[3]Export!$B:$G,6,0)</f>
        <v/>
      </c>
    </row>
    <row r="209" spans="2:9" x14ac:dyDescent="0.25">
      <c r="B209" s="28">
        <v>1</v>
      </c>
      <c r="C209" s="29">
        <v>1032</v>
      </c>
      <c r="D209" s="28" t="s">
        <v>288</v>
      </c>
      <c r="E209" s="37">
        <f>VLOOKUP(C209,[3]Export!$B:$D,3,0)</f>
        <v>2152.64</v>
      </c>
      <c r="F209" s="37">
        <f>VLOOKUP(C209,[3]Export!$B:$E,4,0)</f>
        <v>2867.27</v>
      </c>
      <c r="G209" s="37">
        <f>VLOOKUP(C209,[3]Export!$B:$F,5,0)</f>
        <v>196.25</v>
      </c>
      <c r="H209" s="37">
        <f>VLOOKUP(C209,[3]Export!$B:$G,6,0)</f>
        <v>196.25</v>
      </c>
    </row>
    <row r="210" spans="2:9" x14ac:dyDescent="0.25">
      <c r="B210" s="28">
        <v>1</v>
      </c>
      <c r="C210" s="29">
        <v>431</v>
      </c>
      <c r="D210" s="28" t="s">
        <v>289</v>
      </c>
      <c r="E210" s="37">
        <f>VLOOKUP(C210,[3]Export!$B:$D,3,0)</f>
        <v>567.70000000000005</v>
      </c>
      <c r="F210" s="37">
        <f>VLOOKUP(C210,[3]Export!$B:$E,4,0)</f>
        <v>1835.9199999999998</v>
      </c>
      <c r="G210" s="37" t="str">
        <f>VLOOKUP(C210,[3]Export!$B:$F,5,0)</f>
        <v/>
      </c>
      <c r="H210" s="37" t="str">
        <f>VLOOKUP(C210,[3]Export!$B:$G,6,0)</f>
        <v/>
      </c>
    </row>
    <row r="211" spans="2:9" x14ac:dyDescent="0.25">
      <c r="B211" s="28">
        <v>1</v>
      </c>
      <c r="C211" s="29">
        <v>432</v>
      </c>
      <c r="D211" s="28" t="s">
        <v>290</v>
      </c>
      <c r="E211" s="37">
        <f>VLOOKUP(C211,[3]Export!$B:$D,3,0)</f>
        <v>114.56</v>
      </c>
      <c r="F211" s="37">
        <f>VLOOKUP(C211,[3]Export!$B:$E,4,0)</f>
        <v>114.56</v>
      </c>
      <c r="G211" s="37">
        <f>VLOOKUP(C211,[3]Export!$B:$F,5,0)</f>
        <v>3.75</v>
      </c>
      <c r="H211" s="37">
        <f>VLOOKUP(C211,[3]Export!$B:$G,6,0)</f>
        <v>7.5</v>
      </c>
    </row>
    <row r="212" spans="2:9" x14ac:dyDescent="0.25">
      <c r="B212" s="28">
        <v>1</v>
      </c>
      <c r="C212" s="29">
        <v>587</v>
      </c>
      <c r="D212" s="28" t="s">
        <v>291</v>
      </c>
      <c r="E212" s="37">
        <f>VLOOKUP(C212,[3]Export!$B:$D,3,0)</f>
        <v>65.8</v>
      </c>
      <c r="F212" s="37">
        <f>VLOOKUP(C212,[3]Export!$B:$E,4,0)</f>
        <v>449.25</v>
      </c>
      <c r="G212" s="37" t="str">
        <f>VLOOKUP(C212,[3]Export!$B:$F,5,0)</f>
        <v/>
      </c>
      <c r="H212" s="37" t="str">
        <f>VLOOKUP(C212,[3]Export!$B:$G,6,0)</f>
        <v/>
      </c>
    </row>
    <row r="213" spans="2:9" x14ac:dyDescent="0.25">
      <c r="B213" s="28">
        <v>1</v>
      </c>
      <c r="C213" s="29">
        <v>392</v>
      </c>
      <c r="D213" s="28" t="s">
        <v>292</v>
      </c>
      <c r="E213" s="37">
        <f>VLOOKUP(C213,[3]Export!$B:$D,3,0)</f>
        <v>148.05000000000001</v>
      </c>
      <c r="F213" s="37">
        <f>VLOOKUP(C213,[3]Export!$B:$E,4,0)</f>
        <v>572.25</v>
      </c>
      <c r="G213" s="37" t="str">
        <f>VLOOKUP(C213,[3]Export!$B:$F,5,0)</f>
        <v/>
      </c>
      <c r="H213" s="37" t="str">
        <f>VLOOKUP(C213,[3]Export!$B:$G,6,0)</f>
        <v/>
      </c>
    </row>
    <row r="214" spans="2:9" x14ac:dyDescent="0.25">
      <c r="B214" s="28">
        <v>1</v>
      </c>
      <c r="C214" s="29">
        <v>205</v>
      </c>
      <c r="D214" s="28" t="s">
        <v>335</v>
      </c>
      <c r="E214" s="37">
        <f>VLOOKUP(C214,[3]Export!$B:$D,3,0)</f>
        <v>4373.1000000000004</v>
      </c>
      <c r="F214" s="37">
        <f>VLOOKUP(C214,[3]Export!$B:$E,4,0)</f>
        <v>4373.1000000000004</v>
      </c>
      <c r="G214" s="37" t="str">
        <f>VLOOKUP(C214,[3]Export!$B:$F,5,0)</f>
        <v/>
      </c>
      <c r="H214" s="37" t="str">
        <f>VLOOKUP(C214,[3]Export!$B:$G,6,0)</f>
        <v/>
      </c>
    </row>
    <row r="215" spans="2:9" x14ac:dyDescent="0.25">
      <c r="B215" s="28"/>
      <c r="C215" s="28"/>
      <c r="D215" s="28"/>
      <c r="E215" s="37"/>
      <c r="F215" s="37"/>
      <c r="G215" s="37"/>
      <c r="H215" s="37"/>
    </row>
    <row r="216" spans="2:9" x14ac:dyDescent="0.25">
      <c r="B216" s="28"/>
      <c r="C216" s="28"/>
      <c r="D216" s="28"/>
      <c r="E216" s="37"/>
      <c r="F216" s="37"/>
      <c r="G216" s="37"/>
      <c r="H216" s="37"/>
    </row>
    <row r="217" spans="2:9" x14ac:dyDescent="0.25">
      <c r="B217" s="28"/>
      <c r="C217" s="28"/>
      <c r="D217" s="28"/>
      <c r="E217" s="36"/>
      <c r="F217" s="37"/>
      <c r="G217" s="36"/>
      <c r="H217" s="36"/>
    </row>
    <row r="218" spans="2:9" x14ac:dyDescent="0.25">
      <c r="B218" s="28"/>
      <c r="C218" s="28"/>
      <c r="D218" s="28"/>
      <c r="E218" s="36"/>
      <c r="F218" s="37"/>
      <c r="G218" s="36"/>
      <c r="H218" s="36"/>
    </row>
    <row r="220" spans="2:9" x14ac:dyDescent="0.25">
      <c r="D220" s="38" t="s">
        <v>294</v>
      </c>
      <c r="E220" s="39">
        <f>SUM(E12:E219)</f>
        <v>187776.71999999994</v>
      </c>
      <c r="F220" s="39">
        <f>SUM(F12:F219)</f>
        <v>408321.29999999993</v>
      </c>
      <c r="G220" s="39">
        <f>SUM(G12:G218)</f>
        <v>21967.5</v>
      </c>
      <c r="H220" s="39">
        <f>SUM(H12:H218)</f>
        <v>38043.32</v>
      </c>
      <c r="I220" s="41"/>
    </row>
    <row r="222" spans="2:9" x14ac:dyDescent="0.25">
      <c r="E222" s="40"/>
    </row>
    <row r="223" spans="2:9" x14ac:dyDescent="0.25">
      <c r="D223"/>
      <c r="E223" s="41"/>
      <c r="F223" s="41"/>
      <c r="G223" s="41"/>
      <c r="H223" s="41"/>
    </row>
    <row r="224" spans="2:9" x14ac:dyDescent="0.25">
      <c r="D224"/>
      <c r="E224" s="41"/>
      <c r="F224" s="41"/>
      <c r="G224" s="41"/>
      <c r="H224" s="41"/>
    </row>
    <row r="225" spans="4:8" x14ac:dyDescent="0.25">
      <c r="D225"/>
      <c r="E225" s="41"/>
      <c r="F225" s="41"/>
      <c r="G225" s="41"/>
      <c r="H225" s="41"/>
    </row>
    <row r="226" spans="4:8" x14ac:dyDescent="0.25">
      <c r="D226"/>
      <c r="E226" s="43"/>
      <c r="F226" s="43"/>
      <c r="G226" s="43"/>
      <c r="H226" s="43"/>
    </row>
    <row r="227" spans="4:8" x14ac:dyDescent="0.25">
      <c r="D227"/>
      <c r="E227" s="40"/>
    </row>
    <row r="228" spans="4:8" x14ac:dyDescent="0.25">
      <c r="D228"/>
      <c r="E228" s="44"/>
    </row>
    <row r="229" spans="4:8" x14ac:dyDescent="0.25">
      <c r="D229"/>
      <c r="E229" s="44"/>
    </row>
    <row r="230" spans="4:8" x14ac:dyDescent="0.25">
      <c r="E230" s="50"/>
    </row>
    <row r="231" spans="4:8" x14ac:dyDescent="0.25">
      <c r="E231" s="49"/>
    </row>
    <row r="232" spans="4:8" x14ac:dyDescent="0.25">
      <c r="E232" s="44"/>
    </row>
    <row r="233" spans="4:8" x14ac:dyDescent="0.25">
      <c r="E233" s="44"/>
    </row>
    <row r="234" spans="4:8" x14ac:dyDescent="0.25">
      <c r="E234" s="44"/>
    </row>
  </sheetData>
  <sheetProtection algorithmName="SHA-512" hashValue="Yae64t3BHZ/IfxJfMRlUGLi4Jui2cv/mgeRrFuif9m5ZiugagOHWMSPW5sMZr5i3d/HG06D4R52kKxX7WRvD1w==" saltValue="7va4jlu8A+qcOJL+8OY8Hw==" spinCount="100000" sheet="1" objects="1" scenarios="1"/>
  <autoFilter ref="B11:H11" xr:uid="{FE4E699C-DAEE-458D-A791-02822E087652}"/>
  <mergeCells count="1">
    <mergeCell ref="B8:E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July</vt:lpstr>
      <vt:lpstr>August</vt:lpstr>
      <vt:lpstr>September</vt:lpstr>
      <vt:lpstr>Q1</vt:lpstr>
      <vt:lpstr>October</vt:lpstr>
      <vt:lpstr>November</vt:lpstr>
      <vt:lpstr>December</vt:lpstr>
      <vt:lpstr>Q2</vt:lpstr>
      <vt:lpstr>January</vt:lpstr>
      <vt:lpstr>February</vt:lpstr>
      <vt:lpstr>March</vt:lpstr>
      <vt:lpstr>Q3</vt:lpstr>
      <vt:lpstr>April</vt:lpstr>
      <vt:lpstr>May</vt:lpstr>
      <vt:lpstr>June</vt:lpstr>
      <vt:lpstr>Q4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Joshua Carnighan</dc:creator>
  <cp:lastModifiedBy>Jannelly Villarreal</cp:lastModifiedBy>
  <dcterms:created xsi:type="dcterms:W3CDTF">2024-10-14T19:58:38Z</dcterms:created>
  <dcterms:modified xsi:type="dcterms:W3CDTF">2025-08-14T18:19:47Z</dcterms:modified>
</cp:coreProperties>
</file>